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rey/Desktop/Corey/work/MarkGrahamComm/2022/copy edits 2022/10-2022 Mark Mertel/TEG exercises/checked exercises/"/>
    </mc:Choice>
  </mc:AlternateContent>
  <xr:revisionPtr revIDLastSave="0" documentId="13_ncr:1_{68422720-9BE7-9F4E-BB98-C8A93AE13B22}" xr6:coauthVersionLast="47" xr6:coauthVersionMax="47" xr10:uidLastSave="{00000000-0000-0000-0000-000000000000}"/>
  <bookViews>
    <workbookView xWindow="44060" yWindow="13480" windowWidth="24280" windowHeight="18920" xr2:uid="{9BC42155-FD3B-4F3F-B77B-46BA67373106}"/>
  </bookViews>
  <sheets>
    <sheet name="Instructions" sheetId="14" r:id="rId1"/>
    <sheet name="Forecast #1 " sheetId="11" r:id="rId2"/>
    <sheet name="Year 2" sheetId="5" state="hidden" r:id="rId3"/>
    <sheet name="Year 3" sheetId="6" state="hidden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6" i="11" l="1"/>
  <c r="Q115" i="11"/>
  <c r="P114" i="11"/>
  <c r="O114" i="11"/>
  <c r="N114" i="11"/>
  <c r="M114" i="11"/>
  <c r="L114" i="11"/>
  <c r="K114" i="11"/>
  <c r="J114" i="11"/>
  <c r="I114" i="11"/>
  <c r="H114" i="11"/>
  <c r="G114" i="11"/>
  <c r="F114" i="11"/>
  <c r="E114" i="11"/>
  <c r="Q114" i="11"/>
  <c r="Q112" i="11"/>
  <c r="Q99" i="11"/>
  <c r="Q98" i="11"/>
  <c r="Q97" i="11"/>
  <c r="Q96" i="11"/>
  <c r="Q95" i="11"/>
  <c r="Q94" i="11"/>
  <c r="Q93" i="11"/>
  <c r="Q92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M90" i="11"/>
  <c r="N90" i="11"/>
  <c r="O90" i="11"/>
  <c r="P90" i="11"/>
  <c r="J90" i="11"/>
  <c r="K90" i="11"/>
  <c r="L90" i="11"/>
  <c r="G90" i="11"/>
  <c r="H90" i="11"/>
  <c r="I90" i="11"/>
  <c r="F90" i="11"/>
  <c r="F89" i="11"/>
  <c r="G89" i="11"/>
  <c r="H89" i="11"/>
  <c r="I89" i="11"/>
  <c r="Q88" i="11"/>
  <c r="F87" i="11"/>
  <c r="E82" i="11"/>
  <c r="I81" i="11"/>
  <c r="J81" i="11"/>
  <c r="K81" i="11"/>
  <c r="L81" i="11"/>
  <c r="M81" i="11"/>
  <c r="N81" i="11"/>
  <c r="O81" i="11"/>
  <c r="P81" i="11"/>
  <c r="F81" i="11"/>
  <c r="G81" i="11"/>
  <c r="H81" i="11"/>
  <c r="F80" i="11"/>
  <c r="I79" i="11"/>
  <c r="J79" i="11"/>
  <c r="K79" i="11"/>
  <c r="L79" i="11"/>
  <c r="M79" i="11"/>
  <c r="N79" i="11"/>
  <c r="O79" i="11"/>
  <c r="P79" i="11"/>
  <c r="F79" i="11"/>
  <c r="G79" i="11"/>
  <c r="H79" i="11"/>
  <c r="F78" i="11"/>
  <c r="I77" i="11"/>
  <c r="J77" i="11"/>
  <c r="K77" i="11"/>
  <c r="L77" i="11"/>
  <c r="M77" i="11"/>
  <c r="N77" i="11"/>
  <c r="O77" i="11"/>
  <c r="P77" i="11"/>
  <c r="F77" i="11"/>
  <c r="G77" i="11"/>
  <c r="H77" i="11"/>
  <c r="F76" i="11"/>
  <c r="E73" i="11"/>
  <c r="E84" i="11"/>
  <c r="F71" i="11"/>
  <c r="G70" i="11"/>
  <c r="H70" i="11"/>
  <c r="I70" i="11"/>
  <c r="J70" i="11"/>
  <c r="K70" i="11"/>
  <c r="L70" i="11"/>
  <c r="M70" i="11"/>
  <c r="N70" i="11"/>
  <c r="O70" i="11"/>
  <c r="P70" i="11"/>
  <c r="F70" i="11"/>
  <c r="Q69" i="11"/>
  <c r="N69" i="11"/>
  <c r="O69" i="11"/>
  <c r="P69" i="11"/>
  <c r="I69" i="11"/>
  <c r="J69" i="11"/>
  <c r="K69" i="11"/>
  <c r="L69" i="11"/>
  <c r="M69" i="11"/>
  <c r="H69" i="11"/>
  <c r="H68" i="11"/>
  <c r="G68" i="11"/>
  <c r="P60" i="11"/>
  <c r="M60" i="11"/>
  <c r="H60" i="11"/>
  <c r="E60" i="11"/>
  <c r="O58" i="11"/>
  <c r="J58" i="11"/>
  <c r="G58" i="11"/>
  <c r="O57" i="11"/>
  <c r="L57" i="11"/>
  <c r="G57" i="11"/>
  <c r="C56" i="11"/>
  <c r="P55" i="11"/>
  <c r="O55" i="11"/>
  <c r="N55" i="11"/>
  <c r="Q55" i="11"/>
  <c r="P54" i="11"/>
  <c r="O54" i="11"/>
  <c r="N54" i="11"/>
  <c r="M54" i="11"/>
  <c r="L54" i="11"/>
  <c r="K54" i="11"/>
  <c r="J54" i="11"/>
  <c r="I54" i="11"/>
  <c r="Q54" i="11"/>
  <c r="H54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P51" i="11"/>
  <c r="O51" i="11"/>
  <c r="N51" i="11"/>
  <c r="M51" i="11"/>
  <c r="L51" i="11"/>
  <c r="K51" i="11"/>
  <c r="J51" i="11"/>
  <c r="J57" i="11"/>
  <c r="I51" i="11"/>
  <c r="I57" i="11"/>
  <c r="H51" i="11"/>
  <c r="G51" i="11"/>
  <c r="F51" i="11"/>
  <c r="F57" i="11"/>
  <c r="E51" i="11"/>
  <c r="E41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E29" i="11"/>
  <c r="E27" i="11"/>
  <c r="F27" i="11"/>
  <c r="F31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E21" i="11"/>
  <c r="E19" i="11"/>
  <c r="F19" i="11"/>
  <c r="F23" i="11"/>
  <c r="E15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E13" i="11"/>
  <c r="F13" i="11"/>
  <c r="F11" i="11"/>
  <c r="G11" i="11"/>
  <c r="E11" i="11"/>
  <c r="G19" i="11"/>
  <c r="F21" i="11"/>
  <c r="G21" i="11"/>
  <c r="G15" i="11"/>
  <c r="H11" i="11"/>
  <c r="G13" i="11"/>
  <c r="H13" i="11"/>
  <c r="J89" i="11"/>
  <c r="K89" i="11"/>
  <c r="L89" i="11"/>
  <c r="M89" i="11"/>
  <c r="N89" i="11"/>
  <c r="O89" i="11"/>
  <c r="P89" i="11"/>
  <c r="Q89" i="11"/>
  <c r="I68" i="11"/>
  <c r="E23" i="11"/>
  <c r="Q22" i="11"/>
  <c r="I61" i="11"/>
  <c r="I59" i="11"/>
  <c r="I58" i="11"/>
  <c r="Q52" i="11"/>
  <c r="O61" i="11"/>
  <c r="O59" i="11"/>
  <c r="E101" i="11"/>
  <c r="Q91" i="11"/>
  <c r="F43" i="11"/>
  <c r="E43" i="11"/>
  <c r="I11" i="11"/>
  <c r="E31" i="11"/>
  <c r="Q30" i="11"/>
  <c r="J61" i="11"/>
  <c r="Q70" i="11"/>
  <c r="E34" i="11"/>
  <c r="E16" i="11"/>
  <c r="G27" i="11"/>
  <c r="E57" i="11"/>
  <c r="Q51" i="11"/>
  <c r="M57" i="11"/>
  <c r="Q53" i="11"/>
  <c r="Q77" i="11"/>
  <c r="Q79" i="11"/>
  <c r="Q81" i="11"/>
  <c r="F101" i="11"/>
  <c r="G87" i="11"/>
  <c r="Q90" i="11"/>
  <c r="K57" i="11"/>
  <c r="F58" i="11"/>
  <c r="F61" i="11"/>
  <c r="F59" i="11"/>
  <c r="N57" i="11"/>
  <c r="N60" i="11"/>
  <c r="F60" i="11"/>
  <c r="L60" i="11"/>
  <c r="K60" i="11"/>
  <c r="J60" i="11"/>
  <c r="J63" i="11"/>
  <c r="I60" i="11"/>
  <c r="I63" i="11"/>
  <c r="O60" i="11"/>
  <c r="O63" i="11"/>
  <c r="G60" i="11"/>
  <c r="G63" i="11"/>
  <c r="J59" i="11"/>
  <c r="G71" i="11"/>
  <c r="F73" i="11"/>
  <c r="Q78" i="11"/>
  <c r="Q80" i="11"/>
  <c r="F15" i="11"/>
  <c r="F34" i="11"/>
  <c r="F29" i="11"/>
  <c r="G61" i="11"/>
  <c r="G59" i="11"/>
  <c r="Q14" i="11"/>
  <c r="H19" i="11"/>
  <c r="G23" i="11"/>
  <c r="G42" i="11"/>
  <c r="H57" i="11"/>
  <c r="P57" i="11"/>
  <c r="L58" i="11"/>
  <c r="L61" i="11"/>
  <c r="L59" i="11"/>
  <c r="G41" i="11"/>
  <c r="G76" i="11"/>
  <c r="G78" i="11"/>
  <c r="H78" i="11"/>
  <c r="I78" i="11"/>
  <c r="J78" i="11"/>
  <c r="K78" i="11"/>
  <c r="L78" i="11"/>
  <c r="M78" i="11"/>
  <c r="N78" i="11"/>
  <c r="O78" i="11"/>
  <c r="P78" i="11"/>
  <c r="G80" i="11"/>
  <c r="H80" i="11"/>
  <c r="I80" i="11"/>
  <c r="J80" i="11"/>
  <c r="K80" i="11"/>
  <c r="L80" i="11"/>
  <c r="M80" i="11"/>
  <c r="N80" i="11"/>
  <c r="O80" i="11"/>
  <c r="P80" i="11"/>
  <c r="F82" i="11"/>
  <c r="I41" i="11"/>
  <c r="E42" i="11"/>
  <c r="G73" i="11"/>
  <c r="F42" i="11"/>
  <c r="F41" i="11"/>
  <c r="H42" i="11"/>
  <c r="E179" i="5"/>
  <c r="E159" i="6"/>
  <c r="H157" i="6"/>
  <c r="I157" i="6"/>
  <c r="J157" i="6"/>
  <c r="K157" i="6"/>
  <c r="L157" i="6"/>
  <c r="M157" i="6"/>
  <c r="N157" i="6"/>
  <c r="O157" i="6"/>
  <c r="P157" i="6"/>
  <c r="G157" i="6"/>
  <c r="F157" i="6"/>
  <c r="F156" i="6"/>
  <c r="G156" i="6"/>
  <c r="H155" i="6"/>
  <c r="I155" i="6"/>
  <c r="J155" i="6"/>
  <c r="K155" i="6"/>
  <c r="L155" i="6"/>
  <c r="M155" i="6"/>
  <c r="N155" i="6"/>
  <c r="O155" i="6"/>
  <c r="P155" i="6"/>
  <c r="G155" i="6"/>
  <c r="F155" i="6"/>
  <c r="F154" i="6"/>
  <c r="F159" i="6"/>
  <c r="E149" i="6"/>
  <c r="F148" i="6"/>
  <c r="G148" i="6"/>
  <c r="F147" i="6"/>
  <c r="F146" i="6"/>
  <c r="G146" i="6"/>
  <c r="F145" i="6"/>
  <c r="F144" i="6"/>
  <c r="G144" i="6"/>
  <c r="F143" i="6"/>
  <c r="F142" i="6"/>
  <c r="G142" i="6"/>
  <c r="F141" i="6"/>
  <c r="F140" i="6"/>
  <c r="G140" i="6"/>
  <c r="F139" i="6"/>
  <c r="E136" i="6"/>
  <c r="G134" i="6"/>
  <c r="H134" i="6"/>
  <c r="I134" i="6"/>
  <c r="J134" i="6"/>
  <c r="K134" i="6"/>
  <c r="L134" i="6"/>
  <c r="M134" i="6"/>
  <c r="N134" i="6"/>
  <c r="O134" i="6"/>
  <c r="P134" i="6"/>
  <c r="F134" i="6"/>
  <c r="Q134" i="6"/>
  <c r="G133" i="6"/>
  <c r="H133" i="6"/>
  <c r="F133" i="6"/>
  <c r="G132" i="6"/>
  <c r="H132" i="6"/>
  <c r="I132" i="6"/>
  <c r="J132" i="6"/>
  <c r="K132" i="6"/>
  <c r="L132" i="6"/>
  <c r="M132" i="6"/>
  <c r="N132" i="6"/>
  <c r="O132" i="6"/>
  <c r="P132" i="6"/>
  <c r="F132" i="6"/>
  <c r="F136" i="6"/>
  <c r="G131" i="6"/>
  <c r="G136" i="6"/>
  <c r="F131" i="6"/>
  <c r="I123" i="6"/>
  <c r="H123" i="6"/>
  <c r="D120" i="6"/>
  <c r="P119" i="6"/>
  <c r="O119" i="6"/>
  <c r="N119" i="6"/>
  <c r="M119" i="6"/>
  <c r="L119" i="6"/>
  <c r="K119" i="6"/>
  <c r="J119" i="6"/>
  <c r="I119" i="6"/>
  <c r="Q119" i="6"/>
  <c r="H119" i="6"/>
  <c r="G119" i="6"/>
  <c r="F119" i="6"/>
  <c r="E119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P117" i="6"/>
  <c r="O117" i="6"/>
  <c r="N117" i="6"/>
  <c r="M117" i="6"/>
  <c r="L117" i="6"/>
  <c r="K117" i="6"/>
  <c r="K121" i="6"/>
  <c r="J117" i="6"/>
  <c r="J121" i="6"/>
  <c r="I117" i="6"/>
  <c r="H117" i="6"/>
  <c r="G117" i="6"/>
  <c r="F117" i="6"/>
  <c r="E117" i="6"/>
  <c r="P116" i="6"/>
  <c r="O116" i="6"/>
  <c r="O121" i="6"/>
  <c r="N116" i="6"/>
  <c r="M116" i="6"/>
  <c r="L116" i="6"/>
  <c r="K116" i="6"/>
  <c r="J116" i="6"/>
  <c r="I116" i="6"/>
  <c r="H116" i="6"/>
  <c r="G116" i="6"/>
  <c r="G121" i="6"/>
  <c r="F116" i="6"/>
  <c r="E116" i="6"/>
  <c r="Q116" i="6"/>
  <c r="P115" i="6"/>
  <c r="P121" i="6"/>
  <c r="P123" i="6"/>
  <c r="O115" i="6"/>
  <c r="N115" i="6"/>
  <c r="M115" i="6"/>
  <c r="L115" i="6"/>
  <c r="L121" i="6"/>
  <c r="K115" i="6"/>
  <c r="J115" i="6"/>
  <c r="I115" i="6"/>
  <c r="I121" i="6"/>
  <c r="H115" i="6"/>
  <c r="H121" i="6"/>
  <c r="G115" i="6"/>
  <c r="F115" i="6"/>
  <c r="E115" i="6"/>
  <c r="E103" i="6"/>
  <c r="H102" i="6"/>
  <c r="G102" i="6"/>
  <c r="F102" i="6"/>
  <c r="F103" i="6"/>
  <c r="F99" i="6"/>
  <c r="E99" i="6"/>
  <c r="G98" i="6"/>
  <c r="H98" i="6"/>
  <c r="F98" i="6"/>
  <c r="E95" i="6"/>
  <c r="F94" i="6"/>
  <c r="E91" i="6"/>
  <c r="G90" i="6"/>
  <c r="F90" i="6"/>
  <c r="F91" i="6"/>
  <c r="E87" i="6"/>
  <c r="F86" i="6"/>
  <c r="F87" i="6"/>
  <c r="E83" i="6"/>
  <c r="F82" i="6"/>
  <c r="F79" i="6"/>
  <c r="E79" i="6"/>
  <c r="J78" i="6"/>
  <c r="J79" i="6"/>
  <c r="I78" i="6"/>
  <c r="F78" i="6"/>
  <c r="G78" i="6"/>
  <c r="H78" i="6"/>
  <c r="E75" i="6"/>
  <c r="F74" i="6"/>
  <c r="E71" i="6"/>
  <c r="H70" i="6"/>
  <c r="G70" i="6"/>
  <c r="F70" i="6"/>
  <c r="F67" i="6"/>
  <c r="E67" i="6"/>
  <c r="F66" i="6"/>
  <c r="G66" i="6"/>
  <c r="H66" i="6"/>
  <c r="I66" i="6"/>
  <c r="E58" i="6"/>
  <c r="I57" i="6"/>
  <c r="J57" i="6"/>
  <c r="H57" i="6"/>
  <c r="G57" i="6"/>
  <c r="F57" i="6"/>
  <c r="F56" i="6"/>
  <c r="E53" i="6"/>
  <c r="E100" i="6"/>
  <c r="F52" i="6"/>
  <c r="F51" i="6"/>
  <c r="F48" i="6"/>
  <c r="E48" i="6"/>
  <c r="F47" i="6"/>
  <c r="H46" i="6"/>
  <c r="G46" i="6"/>
  <c r="F46" i="6"/>
  <c r="E43" i="6"/>
  <c r="H42" i="6"/>
  <c r="I42" i="6"/>
  <c r="G42" i="6"/>
  <c r="F42" i="6"/>
  <c r="F41" i="6"/>
  <c r="E38" i="6"/>
  <c r="E88" i="6"/>
  <c r="F37" i="6"/>
  <c r="F36" i="6"/>
  <c r="F38" i="6"/>
  <c r="F88" i="6"/>
  <c r="E33" i="6"/>
  <c r="I32" i="6"/>
  <c r="J32" i="6"/>
  <c r="F32" i="6"/>
  <c r="G32" i="6"/>
  <c r="H32" i="6"/>
  <c r="G31" i="6"/>
  <c r="F31" i="6"/>
  <c r="F33" i="6"/>
  <c r="E28" i="6"/>
  <c r="E80" i="6"/>
  <c r="G27" i="6"/>
  <c r="H27" i="6"/>
  <c r="I27" i="6"/>
  <c r="J27" i="6"/>
  <c r="F27" i="6"/>
  <c r="P26" i="6"/>
  <c r="K26" i="6"/>
  <c r="L26" i="6"/>
  <c r="H26" i="6"/>
  <c r="G26" i="6"/>
  <c r="G28" i="6"/>
  <c r="F26" i="6"/>
  <c r="F23" i="6"/>
  <c r="E23" i="6"/>
  <c r="I22" i="6"/>
  <c r="J22" i="6"/>
  <c r="F22" i="6"/>
  <c r="G22" i="6"/>
  <c r="H22" i="6"/>
  <c r="P21" i="6"/>
  <c r="L21" i="6"/>
  <c r="K21" i="6"/>
  <c r="F21" i="6"/>
  <c r="E18" i="6"/>
  <c r="E72" i="6"/>
  <c r="F17" i="6"/>
  <c r="P16" i="6"/>
  <c r="K16" i="6"/>
  <c r="L16" i="6"/>
  <c r="F16" i="6"/>
  <c r="E13" i="6"/>
  <c r="F12" i="6"/>
  <c r="G12" i="6"/>
  <c r="P11" i="6"/>
  <c r="K11" i="6"/>
  <c r="L11" i="6"/>
  <c r="G11" i="6"/>
  <c r="F11" i="6"/>
  <c r="E159" i="5"/>
  <c r="J157" i="5"/>
  <c r="K157" i="5"/>
  <c r="L157" i="5"/>
  <c r="M157" i="5"/>
  <c r="N157" i="5"/>
  <c r="O157" i="5"/>
  <c r="P157" i="5"/>
  <c r="H157" i="5"/>
  <c r="I157" i="5"/>
  <c r="G157" i="5"/>
  <c r="F157" i="5"/>
  <c r="F156" i="5"/>
  <c r="J155" i="5"/>
  <c r="K155" i="5"/>
  <c r="L155" i="5"/>
  <c r="M155" i="5"/>
  <c r="N155" i="5"/>
  <c r="O155" i="5"/>
  <c r="P155" i="5"/>
  <c r="H155" i="5"/>
  <c r="I155" i="5"/>
  <c r="G155" i="5"/>
  <c r="F155" i="5"/>
  <c r="F154" i="5"/>
  <c r="E149" i="5"/>
  <c r="F148" i="5"/>
  <c r="G148" i="5"/>
  <c r="F147" i="5"/>
  <c r="F146" i="5"/>
  <c r="G146" i="5"/>
  <c r="F145" i="5"/>
  <c r="F144" i="5"/>
  <c r="G144" i="5"/>
  <c r="H144" i="5"/>
  <c r="I144" i="5"/>
  <c r="J144" i="5"/>
  <c r="K144" i="5"/>
  <c r="L144" i="5"/>
  <c r="M144" i="5"/>
  <c r="N144" i="5"/>
  <c r="O144" i="5"/>
  <c r="P144" i="5"/>
  <c r="F143" i="5"/>
  <c r="F142" i="5"/>
  <c r="G142" i="5"/>
  <c r="F141" i="5"/>
  <c r="J140" i="5"/>
  <c r="I140" i="5"/>
  <c r="H140" i="5"/>
  <c r="G140" i="5"/>
  <c r="F140" i="5"/>
  <c r="F139" i="5"/>
  <c r="E136" i="5"/>
  <c r="E151" i="5"/>
  <c r="F134" i="5"/>
  <c r="G134" i="5"/>
  <c r="K133" i="5"/>
  <c r="L133" i="5"/>
  <c r="M133" i="5"/>
  <c r="N133" i="5"/>
  <c r="O133" i="5"/>
  <c r="P133" i="5"/>
  <c r="J133" i="5"/>
  <c r="I133" i="5"/>
  <c r="Q133" i="5"/>
  <c r="H133" i="5"/>
  <c r="G133" i="5"/>
  <c r="F133" i="5"/>
  <c r="G132" i="5"/>
  <c r="H132" i="5"/>
  <c r="F132" i="5"/>
  <c r="F136" i="5"/>
  <c r="J131" i="5"/>
  <c r="K131" i="5"/>
  <c r="I131" i="5"/>
  <c r="H131" i="5"/>
  <c r="G131" i="5"/>
  <c r="F131" i="5"/>
  <c r="D120" i="5"/>
  <c r="P119" i="5"/>
  <c r="O119" i="5"/>
  <c r="N119" i="5"/>
  <c r="M119" i="5"/>
  <c r="L119" i="5"/>
  <c r="K119" i="5"/>
  <c r="J119" i="5"/>
  <c r="I119" i="5"/>
  <c r="H119" i="5"/>
  <c r="Q119" i="5"/>
  <c r="G119" i="5"/>
  <c r="F119" i="5"/>
  <c r="E119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P117" i="5"/>
  <c r="O117" i="5"/>
  <c r="N117" i="5"/>
  <c r="M117" i="5"/>
  <c r="L117" i="5"/>
  <c r="K117" i="5"/>
  <c r="J117" i="5"/>
  <c r="I117" i="5"/>
  <c r="I121" i="5"/>
  <c r="I123" i="5"/>
  <c r="H117" i="5"/>
  <c r="G117" i="5"/>
  <c r="F117" i="5"/>
  <c r="E117" i="5"/>
  <c r="P116" i="5"/>
  <c r="O116" i="5"/>
  <c r="N116" i="5"/>
  <c r="M116" i="5"/>
  <c r="L116" i="5"/>
  <c r="K116" i="5"/>
  <c r="J116" i="5"/>
  <c r="J121" i="5"/>
  <c r="I116" i="5"/>
  <c r="H116" i="5"/>
  <c r="G116" i="5"/>
  <c r="F116" i="5"/>
  <c r="E116" i="5"/>
  <c r="Q116" i="5"/>
  <c r="P115" i="5"/>
  <c r="O115" i="5"/>
  <c r="N115" i="5"/>
  <c r="M115" i="5"/>
  <c r="M121" i="5"/>
  <c r="L115" i="5"/>
  <c r="K115" i="5"/>
  <c r="K121" i="5"/>
  <c r="J115" i="5"/>
  <c r="I115" i="5"/>
  <c r="H115" i="5"/>
  <c r="G115" i="5"/>
  <c r="F115" i="5"/>
  <c r="E115" i="5"/>
  <c r="E121" i="5"/>
  <c r="E103" i="5"/>
  <c r="G102" i="5"/>
  <c r="F102" i="5"/>
  <c r="F103" i="5"/>
  <c r="E99" i="5"/>
  <c r="I98" i="5"/>
  <c r="J98" i="5"/>
  <c r="H98" i="5"/>
  <c r="G98" i="5"/>
  <c r="F98" i="5"/>
  <c r="E96" i="5"/>
  <c r="E95" i="5"/>
  <c r="F94" i="5"/>
  <c r="G94" i="5"/>
  <c r="H94" i="5"/>
  <c r="E92" i="5"/>
  <c r="E91" i="5"/>
  <c r="G90" i="5"/>
  <c r="F90" i="5"/>
  <c r="F87" i="5"/>
  <c r="E87" i="5"/>
  <c r="G86" i="5"/>
  <c r="F86" i="5"/>
  <c r="E83" i="5"/>
  <c r="F82" i="5"/>
  <c r="G82" i="5"/>
  <c r="E79" i="5"/>
  <c r="G78" i="5"/>
  <c r="F78" i="5"/>
  <c r="F79" i="5"/>
  <c r="E75" i="5"/>
  <c r="H74" i="5"/>
  <c r="I74" i="5"/>
  <c r="J74" i="5"/>
  <c r="F74" i="5"/>
  <c r="G74" i="5"/>
  <c r="E71" i="5"/>
  <c r="G70" i="5"/>
  <c r="H70" i="5"/>
  <c r="F70" i="5"/>
  <c r="E67" i="5"/>
  <c r="F66" i="5"/>
  <c r="F67" i="5"/>
  <c r="E58" i="5"/>
  <c r="E104" i="5"/>
  <c r="F57" i="5"/>
  <c r="F56" i="5"/>
  <c r="F58" i="5"/>
  <c r="F104" i="5"/>
  <c r="F53" i="5"/>
  <c r="E53" i="5"/>
  <c r="E100" i="5"/>
  <c r="F52" i="5"/>
  <c r="G52" i="5"/>
  <c r="H52" i="5"/>
  <c r="I52" i="5"/>
  <c r="F51" i="5"/>
  <c r="G51" i="5"/>
  <c r="E48" i="5"/>
  <c r="G47" i="5"/>
  <c r="H47" i="5"/>
  <c r="I47" i="5"/>
  <c r="J47" i="5"/>
  <c r="K47" i="5"/>
  <c r="L47" i="5"/>
  <c r="M47" i="5"/>
  <c r="N47" i="5"/>
  <c r="O47" i="5"/>
  <c r="P47" i="5"/>
  <c r="F47" i="5"/>
  <c r="F46" i="5"/>
  <c r="F43" i="5"/>
  <c r="E43" i="5"/>
  <c r="G42" i="5"/>
  <c r="H42" i="5"/>
  <c r="I42" i="5"/>
  <c r="J42" i="5"/>
  <c r="K42" i="5"/>
  <c r="L42" i="5"/>
  <c r="M42" i="5"/>
  <c r="N42" i="5"/>
  <c r="O42" i="5"/>
  <c r="P42" i="5"/>
  <c r="F42" i="5"/>
  <c r="G41" i="5"/>
  <c r="H41" i="5"/>
  <c r="F41" i="5"/>
  <c r="E38" i="5"/>
  <c r="I37" i="5"/>
  <c r="J37" i="5"/>
  <c r="K37" i="5"/>
  <c r="L37" i="5"/>
  <c r="M37" i="5"/>
  <c r="N37" i="5"/>
  <c r="O37" i="5"/>
  <c r="P37" i="5"/>
  <c r="H37" i="5"/>
  <c r="Q37" i="5"/>
  <c r="G37" i="5"/>
  <c r="F37" i="5"/>
  <c r="F36" i="5"/>
  <c r="E33" i="5"/>
  <c r="E84" i="5"/>
  <c r="G32" i="5"/>
  <c r="H32" i="5"/>
  <c r="F32" i="5"/>
  <c r="F31" i="5"/>
  <c r="F33" i="5"/>
  <c r="E28" i="5"/>
  <c r="E80" i="5"/>
  <c r="G27" i="5"/>
  <c r="H27" i="5"/>
  <c r="I27" i="5"/>
  <c r="J27" i="5"/>
  <c r="F27" i="5"/>
  <c r="P26" i="5"/>
  <c r="L26" i="5"/>
  <c r="K26" i="5"/>
  <c r="I26" i="5"/>
  <c r="H26" i="5"/>
  <c r="G26" i="5"/>
  <c r="F26" i="5"/>
  <c r="F28" i="5"/>
  <c r="E23" i="5"/>
  <c r="E76" i="5"/>
  <c r="F22" i="5"/>
  <c r="G22" i="5"/>
  <c r="P21" i="5"/>
  <c r="M21" i="5"/>
  <c r="N21" i="5"/>
  <c r="L21" i="5"/>
  <c r="K21" i="5"/>
  <c r="F21" i="5"/>
  <c r="F23" i="5"/>
  <c r="E18" i="5"/>
  <c r="E72" i="5"/>
  <c r="G17" i="5"/>
  <c r="H17" i="5"/>
  <c r="I17" i="5"/>
  <c r="J17" i="5"/>
  <c r="F17" i="5"/>
  <c r="P16" i="5"/>
  <c r="K16" i="5"/>
  <c r="G16" i="5"/>
  <c r="F16" i="5"/>
  <c r="F18" i="5"/>
  <c r="F13" i="5"/>
  <c r="F68" i="5"/>
  <c r="E13" i="5"/>
  <c r="H12" i="5"/>
  <c r="I12" i="5"/>
  <c r="J12" i="5"/>
  <c r="G12" i="5"/>
  <c r="F12" i="5"/>
  <c r="P11" i="5"/>
  <c r="K11" i="5"/>
  <c r="L11" i="5"/>
  <c r="F11" i="5"/>
  <c r="H15" i="11"/>
  <c r="H41" i="11"/>
  <c r="L63" i="11"/>
  <c r="F63" i="11"/>
  <c r="F45" i="11"/>
  <c r="F47" i="11"/>
  <c r="G84" i="11"/>
  <c r="Q60" i="11"/>
  <c r="G34" i="11"/>
  <c r="G29" i="11"/>
  <c r="H29" i="11"/>
  <c r="N58" i="11"/>
  <c r="N63" i="11"/>
  <c r="N61" i="11"/>
  <c r="N59" i="11"/>
  <c r="E58" i="11"/>
  <c r="Q58" i="11"/>
  <c r="E61" i="11"/>
  <c r="Q57" i="11"/>
  <c r="E63" i="11"/>
  <c r="E59" i="11"/>
  <c r="I15" i="11"/>
  <c r="J11" i="11"/>
  <c r="J68" i="11"/>
  <c r="I19" i="11"/>
  <c r="H23" i="11"/>
  <c r="F103" i="11"/>
  <c r="H27" i="11"/>
  <c r="G31" i="11"/>
  <c r="F16" i="11"/>
  <c r="H21" i="11"/>
  <c r="E45" i="11"/>
  <c r="E47" i="11"/>
  <c r="P58" i="11"/>
  <c r="P59" i="11"/>
  <c r="P63" i="11"/>
  <c r="P61" i="11"/>
  <c r="F84" i="11"/>
  <c r="K59" i="11"/>
  <c r="K63" i="11"/>
  <c r="K58" i="11"/>
  <c r="K61" i="11"/>
  <c r="E103" i="11"/>
  <c r="H58" i="11"/>
  <c r="H59" i="11"/>
  <c r="H63" i="11"/>
  <c r="H61" i="11"/>
  <c r="H71" i="11"/>
  <c r="M58" i="11"/>
  <c r="M63" i="11"/>
  <c r="M61" i="11"/>
  <c r="M59" i="11"/>
  <c r="E32" i="11"/>
  <c r="F32" i="11"/>
  <c r="G32" i="11"/>
  <c r="G43" i="11"/>
  <c r="G45" i="11"/>
  <c r="E24" i="11"/>
  <c r="F24" i="11"/>
  <c r="G24" i="11"/>
  <c r="G82" i="11"/>
  <c r="H76" i="11"/>
  <c r="G101" i="11"/>
  <c r="G105" i="11"/>
  <c r="H87" i="11"/>
  <c r="I13" i="11"/>
  <c r="J13" i="11"/>
  <c r="F84" i="6"/>
  <c r="H12" i="6"/>
  <c r="I12" i="6"/>
  <c r="J12" i="6"/>
  <c r="J23" i="6"/>
  <c r="K22" i="6"/>
  <c r="L22" i="6"/>
  <c r="M22" i="6"/>
  <c r="N22" i="6"/>
  <c r="O22" i="6"/>
  <c r="K27" i="6"/>
  <c r="J28" i="6"/>
  <c r="J80" i="6"/>
  <c r="F76" i="6"/>
  <c r="K57" i="6"/>
  <c r="L57" i="6"/>
  <c r="M57" i="6"/>
  <c r="N57" i="6"/>
  <c r="O57" i="6"/>
  <c r="P57" i="6"/>
  <c r="Q57" i="6"/>
  <c r="K32" i="6"/>
  <c r="L32" i="6"/>
  <c r="M32" i="6"/>
  <c r="N32" i="6"/>
  <c r="O32" i="6"/>
  <c r="P32" i="6"/>
  <c r="Q32" i="6"/>
  <c r="J42" i="6"/>
  <c r="K42" i="6"/>
  <c r="L42" i="6"/>
  <c r="M42" i="6"/>
  <c r="N42" i="6"/>
  <c r="O42" i="6"/>
  <c r="P42" i="6"/>
  <c r="M11" i="6"/>
  <c r="H28" i="6"/>
  <c r="F75" i="6"/>
  <c r="G74" i="6"/>
  <c r="E60" i="6"/>
  <c r="M21" i="6"/>
  <c r="I26" i="6"/>
  <c r="I28" i="6"/>
  <c r="E104" i="6"/>
  <c r="M26" i="6"/>
  <c r="H67" i="6"/>
  <c r="H144" i="6"/>
  <c r="I144" i="6"/>
  <c r="J144" i="6"/>
  <c r="K144" i="6"/>
  <c r="L144" i="6"/>
  <c r="M144" i="6"/>
  <c r="N144" i="6"/>
  <c r="O144" i="6"/>
  <c r="P144" i="6"/>
  <c r="G13" i="6"/>
  <c r="F106" i="6"/>
  <c r="F168" i="6"/>
  <c r="E84" i="6"/>
  <c r="G67" i="6"/>
  <c r="K78" i="6"/>
  <c r="G17" i="6"/>
  <c r="H17" i="6"/>
  <c r="I17" i="6"/>
  <c r="J17" i="6"/>
  <c r="F83" i="6"/>
  <c r="I102" i="6"/>
  <c r="Q155" i="6"/>
  <c r="E96" i="6"/>
  <c r="E76" i="6"/>
  <c r="G37" i="6"/>
  <c r="H37" i="6"/>
  <c r="I37" i="6"/>
  <c r="J37" i="6"/>
  <c r="K37" i="6"/>
  <c r="L37" i="6"/>
  <c r="M37" i="6"/>
  <c r="N37" i="6"/>
  <c r="O37" i="6"/>
  <c r="P37" i="6"/>
  <c r="Q47" i="6"/>
  <c r="G52" i="6"/>
  <c r="H52" i="6"/>
  <c r="I52" i="6"/>
  <c r="J52" i="6"/>
  <c r="K52" i="6"/>
  <c r="L52" i="6"/>
  <c r="M52" i="6"/>
  <c r="N52" i="6"/>
  <c r="O52" i="6"/>
  <c r="P52" i="6"/>
  <c r="J66" i="6"/>
  <c r="I70" i="6"/>
  <c r="G79" i="6"/>
  <c r="G82" i="6"/>
  <c r="M16" i="6"/>
  <c r="G33" i="6"/>
  <c r="H31" i="6"/>
  <c r="H11" i="6"/>
  <c r="H140" i="6"/>
  <c r="I140" i="6"/>
  <c r="J140" i="6"/>
  <c r="K140" i="6"/>
  <c r="L140" i="6"/>
  <c r="M140" i="6"/>
  <c r="N140" i="6"/>
  <c r="O140" i="6"/>
  <c r="P140" i="6"/>
  <c r="K122" i="6"/>
  <c r="K123" i="6"/>
  <c r="K126" i="6"/>
  <c r="K124" i="6"/>
  <c r="F18" i="6"/>
  <c r="F71" i="6"/>
  <c r="G16" i="6"/>
  <c r="F53" i="6"/>
  <c r="F58" i="6"/>
  <c r="F104" i="6"/>
  <c r="G56" i="6"/>
  <c r="H79" i="6"/>
  <c r="I124" i="6"/>
  <c r="I122" i="6"/>
  <c r="I126" i="6"/>
  <c r="Q117" i="6"/>
  <c r="Q118" i="6"/>
  <c r="I46" i="6"/>
  <c r="F13" i="6"/>
  <c r="K23" i="6"/>
  <c r="G80" i="6"/>
  <c r="I79" i="6"/>
  <c r="J124" i="6"/>
  <c r="J122" i="6"/>
  <c r="J126" i="6"/>
  <c r="J123" i="6"/>
  <c r="H148" i="6"/>
  <c r="I148" i="6"/>
  <c r="J148" i="6"/>
  <c r="K148" i="6"/>
  <c r="L148" i="6"/>
  <c r="M148" i="6"/>
  <c r="N148" i="6"/>
  <c r="O148" i="6"/>
  <c r="P148" i="6"/>
  <c r="E68" i="6"/>
  <c r="G123" i="6"/>
  <c r="G124" i="6"/>
  <c r="G126" i="6"/>
  <c r="G122" i="6"/>
  <c r="O123" i="6"/>
  <c r="O124" i="6"/>
  <c r="O122" i="6"/>
  <c r="O126" i="6"/>
  <c r="G141" i="6"/>
  <c r="H141" i="6"/>
  <c r="I141" i="6"/>
  <c r="J141" i="6"/>
  <c r="K141" i="6"/>
  <c r="L141" i="6"/>
  <c r="M141" i="6"/>
  <c r="N141" i="6"/>
  <c r="O141" i="6"/>
  <c r="P141" i="6"/>
  <c r="G145" i="6"/>
  <c r="H145" i="6"/>
  <c r="I145" i="6"/>
  <c r="J145" i="6"/>
  <c r="K145" i="6"/>
  <c r="L145" i="6"/>
  <c r="M145" i="6"/>
  <c r="N145" i="6"/>
  <c r="O145" i="6"/>
  <c r="P145" i="6"/>
  <c r="G21" i="6"/>
  <c r="G41" i="6"/>
  <c r="F43" i="6"/>
  <c r="F92" i="6"/>
  <c r="G86" i="6"/>
  <c r="H90" i="6"/>
  <c r="L122" i="6"/>
  <c r="L126" i="6"/>
  <c r="L123" i="6"/>
  <c r="F151" i="6"/>
  <c r="F28" i="6"/>
  <c r="G47" i="6"/>
  <c r="H47" i="6"/>
  <c r="I47" i="6"/>
  <c r="J47" i="6"/>
  <c r="K47" i="6"/>
  <c r="L47" i="6"/>
  <c r="M47" i="6"/>
  <c r="N47" i="6"/>
  <c r="O47" i="6"/>
  <c r="P47" i="6"/>
  <c r="F95" i="6"/>
  <c r="F96" i="6"/>
  <c r="G94" i="6"/>
  <c r="Q115" i="6"/>
  <c r="E121" i="6"/>
  <c r="M121" i="6"/>
  <c r="E151" i="6"/>
  <c r="H142" i="6"/>
  <c r="I142" i="6"/>
  <c r="J142" i="6"/>
  <c r="K142" i="6"/>
  <c r="L142" i="6"/>
  <c r="M142" i="6"/>
  <c r="N142" i="6"/>
  <c r="O142" i="6"/>
  <c r="P142" i="6"/>
  <c r="Q146" i="6"/>
  <c r="H146" i="6"/>
  <c r="I146" i="6"/>
  <c r="J146" i="6"/>
  <c r="K146" i="6"/>
  <c r="L146" i="6"/>
  <c r="M146" i="6"/>
  <c r="N146" i="6"/>
  <c r="O146" i="6"/>
  <c r="P146" i="6"/>
  <c r="H156" i="6"/>
  <c r="I156" i="6"/>
  <c r="J156" i="6"/>
  <c r="K156" i="6"/>
  <c r="L156" i="6"/>
  <c r="M156" i="6"/>
  <c r="N156" i="6"/>
  <c r="O156" i="6"/>
  <c r="P156" i="6"/>
  <c r="G51" i="6"/>
  <c r="E92" i="6"/>
  <c r="I98" i="6"/>
  <c r="F121" i="6"/>
  <c r="N121" i="6"/>
  <c r="L124" i="6"/>
  <c r="G36" i="6"/>
  <c r="E106" i="6"/>
  <c r="F149" i="6"/>
  <c r="G139" i="6"/>
  <c r="G143" i="6"/>
  <c r="H143" i="6"/>
  <c r="I143" i="6"/>
  <c r="J143" i="6"/>
  <c r="K143" i="6"/>
  <c r="L143" i="6"/>
  <c r="M143" i="6"/>
  <c r="N143" i="6"/>
  <c r="O143" i="6"/>
  <c r="P143" i="6"/>
  <c r="G147" i="6"/>
  <c r="H147" i="6"/>
  <c r="I147" i="6"/>
  <c r="J147" i="6"/>
  <c r="K147" i="6"/>
  <c r="L147" i="6"/>
  <c r="M147" i="6"/>
  <c r="N147" i="6"/>
  <c r="O147" i="6"/>
  <c r="P147" i="6"/>
  <c r="Q157" i="6"/>
  <c r="H124" i="6"/>
  <c r="H122" i="6"/>
  <c r="H126" i="6"/>
  <c r="P124" i="6"/>
  <c r="P122" i="6"/>
  <c r="P126" i="6"/>
  <c r="I133" i="6"/>
  <c r="J133" i="6"/>
  <c r="K133" i="6"/>
  <c r="L133" i="6"/>
  <c r="M133" i="6"/>
  <c r="N133" i="6"/>
  <c r="O133" i="6"/>
  <c r="P133" i="6"/>
  <c r="Q132" i="6"/>
  <c r="G154" i="6"/>
  <c r="H131" i="6"/>
  <c r="F80" i="5"/>
  <c r="I28" i="5"/>
  <c r="J75" i="5"/>
  <c r="K74" i="5"/>
  <c r="K28" i="5"/>
  <c r="I32" i="5"/>
  <c r="J32" i="5"/>
  <c r="K32" i="5"/>
  <c r="L32" i="5"/>
  <c r="M32" i="5"/>
  <c r="N32" i="5"/>
  <c r="O32" i="5"/>
  <c r="P32" i="5"/>
  <c r="H28" i="5"/>
  <c r="H22" i="5"/>
  <c r="I22" i="5"/>
  <c r="J22" i="5"/>
  <c r="G99" i="5"/>
  <c r="G53" i="5"/>
  <c r="G100" i="5"/>
  <c r="H51" i="5"/>
  <c r="J28" i="5"/>
  <c r="K27" i="5"/>
  <c r="L27" i="5"/>
  <c r="M27" i="5"/>
  <c r="N27" i="5"/>
  <c r="O27" i="5"/>
  <c r="M11" i="5"/>
  <c r="I41" i="5"/>
  <c r="H43" i="5"/>
  <c r="J13" i="5"/>
  <c r="K12" i="5"/>
  <c r="L12" i="5"/>
  <c r="M12" i="5"/>
  <c r="N12" i="5"/>
  <c r="O12" i="5"/>
  <c r="K17" i="5"/>
  <c r="L17" i="5"/>
  <c r="M17" i="5"/>
  <c r="N17" i="5"/>
  <c r="O17" i="5"/>
  <c r="J18" i="5"/>
  <c r="J52" i="5"/>
  <c r="K52" i="5"/>
  <c r="L52" i="5"/>
  <c r="M52" i="5"/>
  <c r="N52" i="5"/>
  <c r="O52" i="5"/>
  <c r="P52" i="5"/>
  <c r="G21" i="5"/>
  <c r="F92" i="5"/>
  <c r="I70" i="5"/>
  <c r="L16" i="5"/>
  <c r="F38" i="5"/>
  <c r="F88" i="5"/>
  <c r="G36" i="5"/>
  <c r="Q42" i="5"/>
  <c r="G43" i="5"/>
  <c r="I94" i="5"/>
  <c r="F99" i="5"/>
  <c r="E123" i="5"/>
  <c r="E124" i="5"/>
  <c r="E122" i="5"/>
  <c r="M123" i="5"/>
  <c r="M124" i="5"/>
  <c r="M122" i="5"/>
  <c r="M126" i="5"/>
  <c r="E68" i="5"/>
  <c r="E60" i="5"/>
  <c r="M26" i="5"/>
  <c r="G66" i="5"/>
  <c r="F83" i="5"/>
  <c r="F84" i="5"/>
  <c r="G11" i="5"/>
  <c r="G28" i="5"/>
  <c r="G80" i="5"/>
  <c r="F60" i="5"/>
  <c r="G87" i="5"/>
  <c r="H86" i="5"/>
  <c r="J122" i="5"/>
  <c r="J126" i="5"/>
  <c r="J123" i="5"/>
  <c r="L131" i="5"/>
  <c r="H142" i="5"/>
  <c r="I142" i="5"/>
  <c r="J142" i="5"/>
  <c r="K142" i="5"/>
  <c r="L142" i="5"/>
  <c r="M142" i="5"/>
  <c r="N142" i="5"/>
  <c r="O142" i="5"/>
  <c r="P142" i="5"/>
  <c r="Q142" i="5"/>
  <c r="F48" i="5"/>
  <c r="G46" i="5"/>
  <c r="E88" i="5"/>
  <c r="H82" i="5"/>
  <c r="G83" i="5"/>
  <c r="J124" i="5"/>
  <c r="G147" i="5"/>
  <c r="H147" i="5"/>
  <c r="I147" i="5"/>
  <c r="J147" i="5"/>
  <c r="K147" i="5"/>
  <c r="L147" i="5"/>
  <c r="M147" i="5"/>
  <c r="N147" i="5"/>
  <c r="O147" i="5"/>
  <c r="P147" i="5"/>
  <c r="G18" i="5"/>
  <c r="Q47" i="5"/>
  <c r="G57" i="5"/>
  <c r="H57" i="5"/>
  <c r="I57" i="5"/>
  <c r="J57" i="5"/>
  <c r="K57" i="5"/>
  <c r="L57" i="5"/>
  <c r="M57" i="5"/>
  <c r="N57" i="5"/>
  <c r="O57" i="5"/>
  <c r="P57" i="5"/>
  <c r="F75" i="5"/>
  <c r="F76" i="5"/>
  <c r="H134" i="5"/>
  <c r="I134" i="5"/>
  <c r="J134" i="5"/>
  <c r="K134" i="5"/>
  <c r="L134" i="5"/>
  <c r="M134" i="5"/>
  <c r="N134" i="5"/>
  <c r="O134" i="5"/>
  <c r="P134" i="5"/>
  <c r="Q134" i="5"/>
  <c r="G71" i="5"/>
  <c r="I124" i="5"/>
  <c r="I122" i="5"/>
  <c r="I126" i="5"/>
  <c r="Q117" i="5"/>
  <c r="H136" i="5"/>
  <c r="I132" i="5"/>
  <c r="H16" i="5"/>
  <c r="G31" i="5"/>
  <c r="G75" i="5"/>
  <c r="G79" i="5"/>
  <c r="H78" i="5"/>
  <c r="K98" i="5"/>
  <c r="F100" i="5"/>
  <c r="F71" i="5"/>
  <c r="F72" i="5"/>
  <c r="G91" i="5"/>
  <c r="H90" i="5"/>
  <c r="K122" i="5"/>
  <c r="K126" i="5"/>
  <c r="K123" i="5"/>
  <c r="K124" i="5"/>
  <c r="K140" i="5"/>
  <c r="L140" i="5"/>
  <c r="M140" i="5"/>
  <c r="N140" i="5"/>
  <c r="O140" i="5"/>
  <c r="P140" i="5"/>
  <c r="Q140" i="5"/>
  <c r="Q144" i="5"/>
  <c r="Q118" i="5"/>
  <c r="F151" i="5"/>
  <c r="F149" i="5"/>
  <c r="G139" i="5"/>
  <c r="G145" i="5"/>
  <c r="H145" i="5"/>
  <c r="I145" i="5"/>
  <c r="J145" i="5"/>
  <c r="K145" i="5"/>
  <c r="L145" i="5"/>
  <c r="M145" i="5"/>
  <c r="N145" i="5"/>
  <c r="O145" i="5"/>
  <c r="P145" i="5"/>
  <c r="Q155" i="5"/>
  <c r="Q157" i="5"/>
  <c r="E106" i="5"/>
  <c r="F91" i="5"/>
  <c r="H99" i="5"/>
  <c r="L121" i="5"/>
  <c r="H121" i="5"/>
  <c r="P121" i="5"/>
  <c r="G136" i="5"/>
  <c r="Q115" i="5"/>
  <c r="H148" i="5"/>
  <c r="I148" i="5"/>
  <c r="J148" i="5"/>
  <c r="K148" i="5"/>
  <c r="L148" i="5"/>
  <c r="M148" i="5"/>
  <c r="N148" i="5"/>
  <c r="O148" i="5"/>
  <c r="P148" i="5"/>
  <c r="F121" i="5"/>
  <c r="N121" i="5"/>
  <c r="G141" i="5"/>
  <c r="H141" i="5"/>
  <c r="I141" i="5"/>
  <c r="J141" i="5"/>
  <c r="K141" i="5"/>
  <c r="L141" i="5"/>
  <c r="M141" i="5"/>
  <c r="N141" i="5"/>
  <c r="O141" i="5"/>
  <c r="P141" i="5"/>
  <c r="Q146" i="5"/>
  <c r="H146" i="5"/>
  <c r="I146" i="5"/>
  <c r="J146" i="5"/>
  <c r="K146" i="5"/>
  <c r="L146" i="5"/>
  <c r="M146" i="5"/>
  <c r="N146" i="5"/>
  <c r="O146" i="5"/>
  <c r="P146" i="5"/>
  <c r="G121" i="5"/>
  <c r="O121" i="5"/>
  <c r="F159" i="5"/>
  <c r="G154" i="5"/>
  <c r="G156" i="5"/>
  <c r="H156" i="5"/>
  <c r="I156" i="5"/>
  <c r="J156" i="5"/>
  <c r="K156" i="5"/>
  <c r="L156" i="5"/>
  <c r="M156" i="5"/>
  <c r="N156" i="5"/>
  <c r="O156" i="5"/>
  <c r="P156" i="5"/>
  <c r="G56" i="5"/>
  <c r="G103" i="5"/>
  <c r="F95" i="5"/>
  <c r="H102" i="5"/>
  <c r="Q143" i="5"/>
  <c r="G143" i="5"/>
  <c r="H143" i="5"/>
  <c r="I143" i="5"/>
  <c r="J143" i="5"/>
  <c r="K143" i="5"/>
  <c r="L143" i="5"/>
  <c r="M143" i="5"/>
  <c r="N143" i="5"/>
  <c r="O143" i="5"/>
  <c r="P143" i="5"/>
  <c r="I21" i="11"/>
  <c r="H24" i="11"/>
  <c r="E105" i="11"/>
  <c r="E107" i="11"/>
  <c r="H34" i="11"/>
  <c r="F124" i="11"/>
  <c r="Q59" i="11"/>
  <c r="E36" i="11"/>
  <c r="I23" i="11"/>
  <c r="J19" i="11"/>
  <c r="I42" i="11"/>
  <c r="Q61" i="11"/>
  <c r="I71" i="11"/>
  <c r="H73" i="11"/>
  <c r="F105" i="11"/>
  <c r="F107" i="11"/>
  <c r="H32" i="11"/>
  <c r="F36" i="11"/>
  <c r="G16" i="11"/>
  <c r="H82" i="11"/>
  <c r="I76" i="11"/>
  <c r="K68" i="11"/>
  <c r="I87" i="11"/>
  <c r="H101" i="11"/>
  <c r="Q63" i="11"/>
  <c r="E124" i="11"/>
  <c r="G103" i="11"/>
  <c r="G47" i="11"/>
  <c r="I27" i="11"/>
  <c r="H31" i="11"/>
  <c r="H43" i="11"/>
  <c r="H45" i="11"/>
  <c r="J41" i="11"/>
  <c r="J15" i="11"/>
  <c r="K11" i="11"/>
  <c r="K13" i="11"/>
  <c r="G161" i="6"/>
  <c r="G169" i="6"/>
  <c r="E168" i="6"/>
  <c r="G43" i="6"/>
  <c r="H41" i="6"/>
  <c r="F100" i="6"/>
  <c r="Q147" i="6"/>
  <c r="K17" i="6"/>
  <c r="J18" i="6"/>
  <c r="L27" i="6"/>
  <c r="K28" i="6"/>
  <c r="H136" i="6"/>
  <c r="I131" i="6"/>
  <c r="Q143" i="6"/>
  <c r="Q37" i="6"/>
  <c r="G68" i="6"/>
  <c r="N26" i="6"/>
  <c r="H80" i="6"/>
  <c r="Q22" i="6"/>
  <c r="G159" i="6"/>
  <c r="H154" i="6"/>
  <c r="G149" i="6"/>
  <c r="G151" i="6"/>
  <c r="H139" i="6"/>
  <c r="N123" i="6"/>
  <c r="N126" i="6"/>
  <c r="N124" i="6"/>
  <c r="N122" i="6"/>
  <c r="G95" i="6"/>
  <c r="H94" i="6"/>
  <c r="F68" i="6"/>
  <c r="F60" i="6"/>
  <c r="G83" i="6"/>
  <c r="G84" i="6"/>
  <c r="H82" i="6"/>
  <c r="P22" i="6"/>
  <c r="P23" i="6"/>
  <c r="O23" i="6"/>
  <c r="Q121" i="6"/>
  <c r="E123" i="6"/>
  <c r="E126" i="6"/>
  <c r="E124" i="6"/>
  <c r="Q124" i="6"/>
  <c r="E122" i="6"/>
  <c r="G75" i="6"/>
  <c r="H74" i="6"/>
  <c r="Q156" i="6"/>
  <c r="J102" i="6"/>
  <c r="F126" i="6"/>
  <c r="F161" i="6"/>
  <c r="F169" i="6"/>
  <c r="F171" i="6"/>
  <c r="F181" i="6"/>
  <c r="F123" i="6"/>
  <c r="F124" i="6"/>
  <c r="F122" i="6"/>
  <c r="H91" i="6"/>
  <c r="I90" i="6"/>
  <c r="Q145" i="6"/>
  <c r="I48" i="6"/>
  <c r="J46" i="6"/>
  <c r="G58" i="6"/>
  <c r="H56" i="6"/>
  <c r="H16" i="6"/>
  <c r="G18" i="6"/>
  <c r="Q140" i="6"/>
  <c r="K79" i="6"/>
  <c r="L78" i="6"/>
  <c r="Q144" i="6"/>
  <c r="N11" i="6"/>
  <c r="G53" i="6"/>
  <c r="H51" i="6"/>
  <c r="G99" i="6"/>
  <c r="Q148" i="6"/>
  <c r="J98" i="6"/>
  <c r="Q142" i="6"/>
  <c r="G87" i="6"/>
  <c r="H86" i="6"/>
  <c r="G91" i="6"/>
  <c r="H48" i="6"/>
  <c r="H13" i="6"/>
  <c r="I11" i="6"/>
  <c r="J70" i="6"/>
  <c r="G103" i="6"/>
  <c r="I80" i="6"/>
  <c r="G48" i="6"/>
  <c r="K12" i="6"/>
  <c r="J13" i="6"/>
  <c r="H36" i="6"/>
  <c r="G38" i="6"/>
  <c r="H21" i="6"/>
  <c r="G23" i="6"/>
  <c r="N16" i="6"/>
  <c r="Q133" i="6"/>
  <c r="F80" i="6"/>
  <c r="Q141" i="6"/>
  <c r="F72" i="6"/>
  <c r="H33" i="6"/>
  <c r="I31" i="6"/>
  <c r="J67" i="6"/>
  <c r="K66" i="6"/>
  <c r="Q52" i="6"/>
  <c r="G71" i="6"/>
  <c r="G106" i="6"/>
  <c r="M23" i="6"/>
  <c r="N21" i="6"/>
  <c r="N23" i="6"/>
  <c r="Q42" i="6"/>
  <c r="L23" i="6"/>
  <c r="M126" i="6"/>
  <c r="M123" i="6"/>
  <c r="M124" i="6"/>
  <c r="M122" i="6"/>
  <c r="E108" i="6"/>
  <c r="E165" i="6"/>
  <c r="E110" i="6"/>
  <c r="K22" i="5"/>
  <c r="J23" i="5"/>
  <c r="J76" i="5"/>
  <c r="O124" i="5"/>
  <c r="O122" i="5"/>
  <c r="O123" i="5"/>
  <c r="O126" i="5"/>
  <c r="P124" i="5"/>
  <c r="P122" i="5"/>
  <c r="P126" i="5"/>
  <c r="P123" i="5"/>
  <c r="I82" i="5"/>
  <c r="F123" i="5"/>
  <c r="F124" i="5"/>
  <c r="Q124" i="5"/>
  <c r="F126" i="5"/>
  <c r="F161" i="5"/>
  <c r="F169" i="5"/>
  <c r="Q121" i="5"/>
  <c r="F122" i="5"/>
  <c r="Q156" i="5"/>
  <c r="L123" i="5"/>
  <c r="L122" i="5"/>
  <c r="L126" i="5"/>
  <c r="L124" i="5"/>
  <c r="G149" i="5"/>
  <c r="H139" i="5"/>
  <c r="H18" i="5"/>
  <c r="I16" i="5"/>
  <c r="I18" i="5"/>
  <c r="H11" i="5"/>
  <c r="G13" i="5"/>
  <c r="E126" i="5"/>
  <c r="G38" i="5"/>
  <c r="H36" i="5"/>
  <c r="G23" i="5"/>
  <c r="H21" i="5"/>
  <c r="N11" i="5"/>
  <c r="N13" i="5"/>
  <c r="M13" i="5"/>
  <c r="F106" i="5"/>
  <c r="F168" i="5"/>
  <c r="G159" i="5"/>
  <c r="H154" i="5"/>
  <c r="Q148" i="5"/>
  <c r="L98" i="5"/>
  <c r="K13" i="5"/>
  <c r="G72" i="5"/>
  <c r="Q27" i="5"/>
  <c r="I51" i="5"/>
  <c r="H53" i="5"/>
  <c r="H80" i="5"/>
  <c r="K75" i="5"/>
  <c r="L74" i="5"/>
  <c r="H56" i="5"/>
  <c r="G58" i="5"/>
  <c r="G92" i="5"/>
  <c r="Q145" i="5"/>
  <c r="J132" i="5"/>
  <c r="I136" i="5"/>
  <c r="P27" i="5"/>
  <c r="P28" i="5"/>
  <c r="O28" i="5"/>
  <c r="G124" i="5"/>
  <c r="G122" i="5"/>
  <c r="Q122" i="5"/>
  <c r="G126" i="5"/>
  <c r="G123" i="5"/>
  <c r="Q123" i="5"/>
  <c r="E165" i="5"/>
  <c r="E110" i="5"/>
  <c r="E108" i="5"/>
  <c r="H103" i="5"/>
  <c r="I102" i="5"/>
  <c r="E168" i="5"/>
  <c r="H79" i="5"/>
  <c r="I78" i="5"/>
  <c r="Q147" i="5"/>
  <c r="F96" i="5"/>
  <c r="J94" i="5"/>
  <c r="M16" i="5"/>
  <c r="L18" i="5"/>
  <c r="Q52" i="5"/>
  <c r="I43" i="5"/>
  <c r="J41" i="5"/>
  <c r="O18" i="5"/>
  <c r="P17" i="5"/>
  <c r="P18" i="5"/>
  <c r="P12" i="5"/>
  <c r="P13" i="5"/>
  <c r="O13" i="5"/>
  <c r="H31" i="5"/>
  <c r="H83" i="5"/>
  <c r="G33" i="5"/>
  <c r="Q57" i="5"/>
  <c r="M131" i="5"/>
  <c r="G48" i="5"/>
  <c r="H46" i="5"/>
  <c r="G95" i="5"/>
  <c r="G67" i="5"/>
  <c r="H66" i="5"/>
  <c r="Q141" i="5"/>
  <c r="H91" i="5"/>
  <c r="H92" i="5"/>
  <c r="I90" i="5"/>
  <c r="I86" i="5"/>
  <c r="M28" i="5"/>
  <c r="N26" i="5"/>
  <c r="H71" i="5"/>
  <c r="L28" i="5"/>
  <c r="Q32" i="5"/>
  <c r="J70" i="5"/>
  <c r="I71" i="5"/>
  <c r="N123" i="5"/>
  <c r="N122" i="5"/>
  <c r="N126" i="5"/>
  <c r="N124" i="5"/>
  <c r="F165" i="5"/>
  <c r="F110" i="5"/>
  <c r="F108" i="5"/>
  <c r="H124" i="5"/>
  <c r="H122" i="5"/>
  <c r="H123" i="5"/>
  <c r="H126" i="5"/>
  <c r="L13" i="5"/>
  <c r="Q17" i="5"/>
  <c r="K18" i="5"/>
  <c r="E108" i="11"/>
  <c r="E110" i="11"/>
  <c r="E113" i="11"/>
  <c r="F113" i="11"/>
  <c r="F117" i="11"/>
  <c r="F119" i="11"/>
  <c r="F108" i="11"/>
  <c r="I24" i="11"/>
  <c r="J24" i="11"/>
  <c r="K19" i="11"/>
  <c r="J23" i="11"/>
  <c r="J42" i="11"/>
  <c r="I32" i="11"/>
  <c r="G36" i="11"/>
  <c r="H16" i="11"/>
  <c r="J21" i="11"/>
  <c r="I101" i="11"/>
  <c r="J87" i="11"/>
  <c r="G107" i="11"/>
  <c r="G124" i="11"/>
  <c r="K15" i="11"/>
  <c r="L11" i="11"/>
  <c r="K41" i="11"/>
  <c r="E125" i="11"/>
  <c r="L68" i="11"/>
  <c r="I31" i="11"/>
  <c r="I34" i="11"/>
  <c r="J27" i="11"/>
  <c r="I43" i="11"/>
  <c r="H47" i="11"/>
  <c r="H103" i="11"/>
  <c r="H84" i="11"/>
  <c r="I29" i="11"/>
  <c r="J29" i="11"/>
  <c r="I82" i="11"/>
  <c r="J76" i="11"/>
  <c r="J71" i="11"/>
  <c r="I73" i="11"/>
  <c r="I84" i="11"/>
  <c r="I105" i="11"/>
  <c r="G168" i="6"/>
  <c r="G171" i="6"/>
  <c r="G181" i="6"/>
  <c r="E161" i="6"/>
  <c r="Q126" i="6"/>
  <c r="G76" i="6"/>
  <c r="E179" i="6"/>
  <c r="F165" i="6"/>
  <c r="F110" i="6"/>
  <c r="F108" i="6"/>
  <c r="H149" i="6"/>
  <c r="I139" i="6"/>
  <c r="I136" i="6"/>
  <c r="J131" i="6"/>
  <c r="J48" i="6"/>
  <c r="K46" i="6"/>
  <c r="K102" i="6"/>
  <c r="I33" i="6"/>
  <c r="J31" i="6"/>
  <c r="G88" i="6"/>
  <c r="J71" i="6"/>
  <c r="K70" i="6"/>
  <c r="I51" i="6"/>
  <c r="H53" i="6"/>
  <c r="H99" i="6"/>
  <c r="J90" i="6"/>
  <c r="I91" i="6"/>
  <c r="I36" i="6"/>
  <c r="H38" i="6"/>
  <c r="K98" i="6"/>
  <c r="G100" i="6"/>
  <c r="G72" i="6"/>
  <c r="I94" i="6"/>
  <c r="H95" i="6"/>
  <c r="H159" i="6"/>
  <c r="I154" i="6"/>
  <c r="Q26" i="6"/>
  <c r="H151" i="6"/>
  <c r="H43" i="6"/>
  <c r="H92" i="6"/>
  <c r="I41" i="6"/>
  <c r="K67" i="6"/>
  <c r="L66" i="6"/>
  <c r="I21" i="6"/>
  <c r="I23" i="6"/>
  <c r="H23" i="6"/>
  <c r="I86" i="6"/>
  <c r="H87" i="6"/>
  <c r="L79" i="6"/>
  <c r="M78" i="6"/>
  <c r="J68" i="6"/>
  <c r="I13" i="6"/>
  <c r="I67" i="6"/>
  <c r="Q11" i="6"/>
  <c r="I16" i="6"/>
  <c r="H18" i="6"/>
  <c r="H71" i="6"/>
  <c r="I74" i="6"/>
  <c r="H75" i="6"/>
  <c r="G60" i="6"/>
  <c r="K80" i="6"/>
  <c r="G92" i="6"/>
  <c r="Q16" i="6"/>
  <c r="H83" i="6"/>
  <c r="H84" i="6"/>
  <c r="I82" i="6"/>
  <c r="L17" i="6"/>
  <c r="K18" i="6"/>
  <c r="Q123" i="6"/>
  <c r="L12" i="6"/>
  <c r="K13" i="6"/>
  <c r="H68" i="6"/>
  <c r="H60" i="6"/>
  <c r="H58" i="6"/>
  <c r="I56" i="6"/>
  <c r="H103" i="6"/>
  <c r="M27" i="6"/>
  <c r="L28" i="6"/>
  <c r="G96" i="6"/>
  <c r="H96" i="6"/>
  <c r="G104" i="6"/>
  <c r="Q122" i="6"/>
  <c r="J72" i="6"/>
  <c r="H149" i="5"/>
  <c r="H151" i="5"/>
  <c r="H161" i="5"/>
  <c r="H169" i="5"/>
  <c r="I139" i="5"/>
  <c r="H48" i="5"/>
  <c r="H96" i="5"/>
  <c r="I46" i="5"/>
  <c r="H95" i="5"/>
  <c r="J90" i="5"/>
  <c r="I91" i="5"/>
  <c r="G96" i="5"/>
  <c r="J78" i="5"/>
  <c r="I79" i="5"/>
  <c r="I80" i="5"/>
  <c r="I53" i="5"/>
  <c r="J51" i="5"/>
  <c r="I99" i="5"/>
  <c r="G88" i="5"/>
  <c r="J86" i="5"/>
  <c r="G76" i="5"/>
  <c r="N131" i="5"/>
  <c r="N16" i="5"/>
  <c r="M18" i="5"/>
  <c r="F171" i="5"/>
  <c r="F181" i="5"/>
  <c r="E161" i="5"/>
  <c r="Q126" i="5"/>
  <c r="K94" i="5"/>
  <c r="G104" i="5"/>
  <c r="G60" i="5"/>
  <c r="G68" i="5"/>
  <c r="H38" i="5"/>
  <c r="I36" i="5"/>
  <c r="J71" i="5"/>
  <c r="J72" i="5"/>
  <c r="K70" i="5"/>
  <c r="N28" i="5"/>
  <c r="Q26" i="5"/>
  <c r="I56" i="5"/>
  <c r="H58" i="5"/>
  <c r="H104" i="5"/>
  <c r="I11" i="5"/>
  <c r="H13" i="5"/>
  <c r="H67" i="5"/>
  <c r="H106" i="5"/>
  <c r="H168" i="5"/>
  <c r="I66" i="5"/>
  <c r="G84" i="5"/>
  <c r="I103" i="5"/>
  <c r="J102" i="5"/>
  <c r="K132" i="5"/>
  <c r="J136" i="5"/>
  <c r="M74" i="5"/>
  <c r="L75" i="5"/>
  <c r="M98" i="5"/>
  <c r="Q12" i="5"/>
  <c r="I72" i="5"/>
  <c r="J82" i="5"/>
  <c r="I92" i="5"/>
  <c r="L22" i="5"/>
  <c r="K23" i="5"/>
  <c r="K76" i="5"/>
  <c r="H100" i="5"/>
  <c r="H159" i="5"/>
  <c r="I154" i="5"/>
  <c r="F179" i="5"/>
  <c r="F173" i="5"/>
  <c r="F174" i="5"/>
  <c r="G151" i="5"/>
  <c r="G161" i="5"/>
  <c r="G169" i="5"/>
  <c r="H87" i="5"/>
  <c r="G106" i="5"/>
  <c r="H33" i="5"/>
  <c r="H84" i="5"/>
  <c r="I31" i="5"/>
  <c r="K41" i="5"/>
  <c r="J43" i="5"/>
  <c r="I21" i="5"/>
  <c r="H23" i="5"/>
  <c r="H75" i="5"/>
  <c r="H72" i="5"/>
  <c r="F126" i="11"/>
  <c r="I103" i="11"/>
  <c r="E117" i="11"/>
  <c r="H124" i="11"/>
  <c r="M68" i="11"/>
  <c r="H36" i="11"/>
  <c r="I16" i="11"/>
  <c r="K23" i="11"/>
  <c r="K24" i="11"/>
  <c r="L19" i="11"/>
  <c r="K42" i="11"/>
  <c r="G113" i="11"/>
  <c r="G117" i="11"/>
  <c r="G126" i="11"/>
  <c r="G108" i="11"/>
  <c r="K71" i="11"/>
  <c r="J73" i="11"/>
  <c r="J101" i="11"/>
  <c r="K87" i="11"/>
  <c r="H105" i="11"/>
  <c r="H107" i="11"/>
  <c r="K27" i="11"/>
  <c r="J31" i="11"/>
  <c r="J43" i="11"/>
  <c r="J45" i="11"/>
  <c r="J32" i="11"/>
  <c r="K29" i="11"/>
  <c r="J82" i="11"/>
  <c r="K76" i="11"/>
  <c r="K21" i="11"/>
  <c r="L21" i="11"/>
  <c r="J34" i="11"/>
  <c r="L15" i="11"/>
  <c r="M11" i="11"/>
  <c r="L41" i="11"/>
  <c r="I45" i="11"/>
  <c r="I47" i="11"/>
  <c r="L13" i="11"/>
  <c r="L80" i="6"/>
  <c r="I83" i="6"/>
  <c r="J82" i="6"/>
  <c r="I87" i="6"/>
  <c r="J86" i="6"/>
  <c r="H161" i="6"/>
  <c r="H169" i="6"/>
  <c r="N27" i="6"/>
  <c r="M28" i="6"/>
  <c r="H165" i="6"/>
  <c r="H110" i="6"/>
  <c r="H108" i="6"/>
  <c r="I68" i="6"/>
  <c r="H76" i="6"/>
  <c r="L98" i="6"/>
  <c r="K90" i="6"/>
  <c r="J136" i="6"/>
  <c r="K131" i="6"/>
  <c r="Q21" i="6"/>
  <c r="F179" i="6"/>
  <c r="F173" i="6"/>
  <c r="F174" i="6"/>
  <c r="J33" i="6"/>
  <c r="K31" i="6"/>
  <c r="K48" i="6"/>
  <c r="L46" i="6"/>
  <c r="K68" i="6"/>
  <c r="J74" i="6"/>
  <c r="I75" i="6"/>
  <c r="I76" i="6"/>
  <c r="L67" i="6"/>
  <c r="M66" i="6"/>
  <c r="I159" i="6"/>
  <c r="J154" i="6"/>
  <c r="H88" i="6"/>
  <c r="H100" i="6"/>
  <c r="I84" i="6"/>
  <c r="I149" i="6"/>
  <c r="I151" i="6"/>
  <c r="J139" i="6"/>
  <c r="E169" i="6"/>
  <c r="M17" i="6"/>
  <c r="L18" i="6"/>
  <c r="M12" i="6"/>
  <c r="L13" i="6"/>
  <c r="H106" i="6"/>
  <c r="I38" i="6"/>
  <c r="J36" i="6"/>
  <c r="I53" i="6"/>
  <c r="J51" i="6"/>
  <c r="I99" i="6"/>
  <c r="L102" i="6"/>
  <c r="G165" i="6"/>
  <c r="G110" i="6"/>
  <c r="G108" i="6"/>
  <c r="I58" i="6"/>
  <c r="J56" i="6"/>
  <c r="I103" i="6"/>
  <c r="H72" i="6"/>
  <c r="N78" i="6"/>
  <c r="M79" i="6"/>
  <c r="I43" i="6"/>
  <c r="J41" i="6"/>
  <c r="J91" i="6"/>
  <c r="L70" i="6"/>
  <c r="K71" i="6"/>
  <c r="H104" i="6"/>
  <c r="K72" i="6"/>
  <c r="I18" i="6"/>
  <c r="I72" i="6"/>
  <c r="I71" i="6"/>
  <c r="I106" i="6"/>
  <c r="I168" i="6"/>
  <c r="J94" i="6"/>
  <c r="I95" i="6"/>
  <c r="I96" i="6"/>
  <c r="Q23" i="6"/>
  <c r="K102" i="5"/>
  <c r="J103" i="5"/>
  <c r="I33" i="5"/>
  <c r="I84" i="5"/>
  <c r="J31" i="5"/>
  <c r="I83" i="5"/>
  <c r="J53" i="5"/>
  <c r="K51" i="5"/>
  <c r="J99" i="5"/>
  <c r="I48" i="5"/>
  <c r="J46" i="5"/>
  <c r="I95" i="5"/>
  <c r="M22" i="5"/>
  <c r="L23" i="5"/>
  <c r="K82" i="5"/>
  <c r="J83" i="5"/>
  <c r="G168" i="5"/>
  <c r="L132" i="5"/>
  <c r="K136" i="5"/>
  <c r="I38" i="5"/>
  <c r="J36" i="5"/>
  <c r="N18" i="5"/>
  <c r="Q16" i="5"/>
  <c r="J87" i="5"/>
  <c r="K86" i="5"/>
  <c r="I100" i="5"/>
  <c r="J91" i="5"/>
  <c r="K90" i="5"/>
  <c r="I23" i="5"/>
  <c r="I75" i="5"/>
  <c r="I13" i="5"/>
  <c r="Q11" i="5"/>
  <c r="Q21" i="5"/>
  <c r="I58" i="5"/>
  <c r="I104" i="5"/>
  <c r="J56" i="5"/>
  <c r="H88" i="5"/>
  <c r="I87" i="5"/>
  <c r="I159" i="5"/>
  <c r="J154" i="5"/>
  <c r="I149" i="5"/>
  <c r="J139" i="5"/>
  <c r="H76" i="5"/>
  <c r="N98" i="5"/>
  <c r="I67" i="5"/>
  <c r="J66" i="5"/>
  <c r="H60" i="5"/>
  <c r="H68" i="5"/>
  <c r="Q28" i="5"/>
  <c r="K78" i="5"/>
  <c r="J79" i="5"/>
  <c r="J80" i="5"/>
  <c r="H171" i="5"/>
  <c r="H181" i="5"/>
  <c r="E169" i="5"/>
  <c r="O131" i="5"/>
  <c r="J92" i="5"/>
  <c r="K43" i="5"/>
  <c r="L41" i="5"/>
  <c r="N74" i="5"/>
  <c r="M75" i="5"/>
  <c r="L70" i="5"/>
  <c r="K71" i="5"/>
  <c r="K72" i="5"/>
  <c r="G165" i="5"/>
  <c r="G110" i="5"/>
  <c r="G108" i="5"/>
  <c r="L94" i="5"/>
  <c r="H108" i="11"/>
  <c r="H113" i="11"/>
  <c r="H117" i="11"/>
  <c r="H119" i="11"/>
  <c r="K82" i="11"/>
  <c r="L76" i="11"/>
  <c r="L71" i="11"/>
  <c r="K73" i="11"/>
  <c r="K84" i="11"/>
  <c r="K105" i="11"/>
  <c r="E119" i="11"/>
  <c r="E126" i="11"/>
  <c r="M15" i="11"/>
  <c r="N11" i="11"/>
  <c r="M41" i="11"/>
  <c r="L24" i="11"/>
  <c r="L87" i="11"/>
  <c r="K101" i="11"/>
  <c r="G119" i="11"/>
  <c r="M13" i="11"/>
  <c r="N13" i="11"/>
  <c r="M19" i="11"/>
  <c r="M21" i="11"/>
  <c r="L23" i="11"/>
  <c r="L42" i="11"/>
  <c r="I124" i="11"/>
  <c r="I107" i="11"/>
  <c r="L29" i="11"/>
  <c r="K32" i="11"/>
  <c r="L27" i="11"/>
  <c r="K31" i="11"/>
  <c r="K34" i="11"/>
  <c r="K43" i="11"/>
  <c r="K45" i="11"/>
  <c r="J103" i="11"/>
  <c r="J47" i="11"/>
  <c r="N68" i="11"/>
  <c r="H126" i="11"/>
  <c r="J84" i="11"/>
  <c r="J105" i="11"/>
  <c r="I36" i="11"/>
  <c r="J16" i="11"/>
  <c r="I161" i="6"/>
  <c r="K33" i="6"/>
  <c r="L31" i="6"/>
  <c r="K94" i="6"/>
  <c r="J95" i="6"/>
  <c r="J96" i="6"/>
  <c r="J58" i="6"/>
  <c r="K56" i="6"/>
  <c r="J103" i="6"/>
  <c r="J38" i="6"/>
  <c r="K36" i="6"/>
  <c r="K74" i="6"/>
  <c r="J75" i="6"/>
  <c r="H179" i="6"/>
  <c r="J87" i="6"/>
  <c r="K86" i="6"/>
  <c r="K41" i="6"/>
  <c r="K91" i="6"/>
  <c r="J43" i="6"/>
  <c r="J92" i="6"/>
  <c r="I92" i="6"/>
  <c r="I104" i="6"/>
  <c r="I88" i="6"/>
  <c r="N17" i="6"/>
  <c r="M18" i="6"/>
  <c r="M98" i="6"/>
  <c r="M80" i="6"/>
  <c r="J149" i="6"/>
  <c r="K139" i="6"/>
  <c r="J151" i="6"/>
  <c r="J161" i="6"/>
  <c r="J169" i="6"/>
  <c r="L90" i="6"/>
  <c r="M102" i="6"/>
  <c r="K82" i="6"/>
  <c r="J83" i="6"/>
  <c r="J84" i="6"/>
  <c r="M70" i="6"/>
  <c r="L71" i="6"/>
  <c r="N12" i="6"/>
  <c r="M13" i="6"/>
  <c r="O78" i="6"/>
  <c r="N79" i="6"/>
  <c r="H168" i="6"/>
  <c r="E171" i="6"/>
  <c r="J159" i="6"/>
  <c r="K154" i="6"/>
  <c r="L48" i="6"/>
  <c r="M46" i="6"/>
  <c r="O27" i="6"/>
  <c r="N28" i="6"/>
  <c r="N80" i="6"/>
  <c r="I100" i="6"/>
  <c r="I60" i="6"/>
  <c r="G179" i="6"/>
  <c r="G173" i="6"/>
  <c r="G174" i="6"/>
  <c r="J53" i="6"/>
  <c r="J100" i="6"/>
  <c r="K51" i="6"/>
  <c r="J99" i="6"/>
  <c r="L68" i="6"/>
  <c r="M67" i="6"/>
  <c r="N66" i="6"/>
  <c r="K136" i="6"/>
  <c r="L131" i="6"/>
  <c r="N22" i="5"/>
  <c r="M23" i="5"/>
  <c r="O98" i="5"/>
  <c r="J100" i="5"/>
  <c r="J48" i="5"/>
  <c r="J96" i="5"/>
  <c r="K46" i="5"/>
  <c r="J95" i="5"/>
  <c r="M94" i="5"/>
  <c r="H165" i="5"/>
  <c r="H108" i="5"/>
  <c r="H110" i="5"/>
  <c r="J149" i="5"/>
  <c r="J151" i="5"/>
  <c r="K139" i="5"/>
  <c r="J58" i="5"/>
  <c r="K56" i="5"/>
  <c r="L90" i="5"/>
  <c r="K91" i="5"/>
  <c r="K92" i="5"/>
  <c r="J38" i="5"/>
  <c r="K36" i="5"/>
  <c r="K87" i="5"/>
  <c r="L82" i="5"/>
  <c r="L86" i="5"/>
  <c r="K53" i="5"/>
  <c r="K100" i="5"/>
  <c r="L51" i="5"/>
  <c r="K99" i="5"/>
  <c r="L78" i="5"/>
  <c r="K79" i="5"/>
  <c r="K80" i="5"/>
  <c r="M132" i="5"/>
  <c r="L136" i="5"/>
  <c r="G179" i="5"/>
  <c r="G173" i="5"/>
  <c r="G174" i="5"/>
  <c r="I60" i="5"/>
  <c r="I68" i="5"/>
  <c r="Q13" i="5"/>
  <c r="L102" i="5"/>
  <c r="K103" i="5"/>
  <c r="G171" i="5"/>
  <c r="G181" i="5"/>
  <c r="I96" i="5"/>
  <c r="I76" i="5"/>
  <c r="O74" i="5"/>
  <c r="N75" i="5"/>
  <c r="E171" i="5"/>
  <c r="K66" i="5"/>
  <c r="J67" i="5"/>
  <c r="I151" i="5"/>
  <c r="I88" i="5"/>
  <c r="L43" i="5"/>
  <c r="M41" i="5"/>
  <c r="P131" i="5"/>
  <c r="Q18" i="5"/>
  <c r="L71" i="5"/>
  <c r="L72" i="5"/>
  <c r="M70" i="5"/>
  <c r="I106" i="5"/>
  <c r="J159" i="5"/>
  <c r="K154" i="5"/>
  <c r="L76" i="5"/>
  <c r="J33" i="5"/>
  <c r="K31" i="5"/>
  <c r="J36" i="11"/>
  <c r="K16" i="11"/>
  <c r="O68" i="11"/>
  <c r="L101" i="11"/>
  <c r="M87" i="11"/>
  <c r="M29" i="11"/>
  <c r="N15" i="11"/>
  <c r="O11" i="11"/>
  <c r="O13" i="11"/>
  <c r="N41" i="11"/>
  <c r="L82" i="11"/>
  <c r="M76" i="11"/>
  <c r="K47" i="11"/>
  <c r="K103" i="11"/>
  <c r="J107" i="11"/>
  <c r="J124" i="11"/>
  <c r="M27" i="11"/>
  <c r="L31" i="11"/>
  <c r="L34" i="11"/>
  <c r="L43" i="11"/>
  <c r="L45" i="11"/>
  <c r="E128" i="11"/>
  <c r="F123" i="11"/>
  <c r="I108" i="11"/>
  <c r="I113" i="11"/>
  <c r="M71" i="11"/>
  <c r="L73" i="11"/>
  <c r="N19" i="11"/>
  <c r="N21" i="11"/>
  <c r="M23" i="11"/>
  <c r="M42" i="11"/>
  <c r="E130" i="11"/>
  <c r="F130" i="11"/>
  <c r="G130" i="11"/>
  <c r="H130" i="11"/>
  <c r="N70" i="6"/>
  <c r="M71" i="6"/>
  <c r="M48" i="6"/>
  <c r="N46" i="6"/>
  <c r="H171" i="6"/>
  <c r="K149" i="6"/>
  <c r="K151" i="6"/>
  <c r="K161" i="6"/>
  <c r="L139" i="6"/>
  <c r="K38" i="6"/>
  <c r="L36" i="6"/>
  <c r="L33" i="6"/>
  <c r="M31" i="6"/>
  <c r="L82" i="6"/>
  <c r="K83" i="6"/>
  <c r="J88" i="6"/>
  <c r="K84" i="6"/>
  <c r="K95" i="6"/>
  <c r="K96" i="6"/>
  <c r="L94" i="6"/>
  <c r="L72" i="6"/>
  <c r="K75" i="6"/>
  <c r="L74" i="6"/>
  <c r="O66" i="6"/>
  <c r="N67" i="6"/>
  <c r="O28" i="6"/>
  <c r="O80" i="6"/>
  <c r="P27" i="6"/>
  <c r="P28" i="6"/>
  <c r="Q27" i="6"/>
  <c r="K87" i="6"/>
  <c r="L86" i="6"/>
  <c r="J60" i="6"/>
  <c r="L154" i="6"/>
  <c r="K159" i="6"/>
  <c r="P78" i="6"/>
  <c r="P79" i="6"/>
  <c r="O79" i="6"/>
  <c r="N102" i="6"/>
  <c r="N98" i="6"/>
  <c r="L56" i="6"/>
  <c r="K58" i="6"/>
  <c r="K103" i="6"/>
  <c r="K53" i="6"/>
  <c r="L51" i="6"/>
  <c r="K99" i="6"/>
  <c r="O17" i="6"/>
  <c r="N18" i="6"/>
  <c r="M68" i="6"/>
  <c r="J104" i="6"/>
  <c r="I108" i="6"/>
  <c r="I165" i="6"/>
  <c r="I110" i="6"/>
  <c r="K43" i="6"/>
  <c r="K92" i="6"/>
  <c r="L41" i="6"/>
  <c r="L136" i="6"/>
  <c r="M131" i="6"/>
  <c r="E181" i="6"/>
  <c r="E173" i="6"/>
  <c r="O12" i="6"/>
  <c r="N13" i="6"/>
  <c r="M90" i="6"/>
  <c r="L91" i="6"/>
  <c r="M72" i="6"/>
  <c r="J76" i="6"/>
  <c r="J106" i="6"/>
  <c r="I169" i="6"/>
  <c r="M51" i="5"/>
  <c r="L53" i="5"/>
  <c r="L99" i="5"/>
  <c r="K159" i="5"/>
  <c r="L154" i="5"/>
  <c r="O75" i="5"/>
  <c r="P74" i="5"/>
  <c r="P75" i="5"/>
  <c r="M86" i="5"/>
  <c r="H173" i="5"/>
  <c r="H174" i="5"/>
  <c r="H179" i="5"/>
  <c r="Q131" i="5"/>
  <c r="M102" i="5"/>
  <c r="L91" i="5"/>
  <c r="M90" i="5"/>
  <c r="N94" i="5"/>
  <c r="I168" i="5"/>
  <c r="I161" i="5"/>
  <c r="N132" i="5"/>
  <c r="M136" i="5"/>
  <c r="K58" i="5"/>
  <c r="K104" i="5"/>
  <c r="L56" i="5"/>
  <c r="P98" i="5"/>
  <c r="K33" i="5"/>
  <c r="L31" i="5"/>
  <c r="J106" i="5"/>
  <c r="J168" i="5"/>
  <c r="J68" i="5"/>
  <c r="L83" i="5"/>
  <c r="M82" i="5"/>
  <c r="J104" i="5"/>
  <c r="K38" i="5"/>
  <c r="K88" i="5"/>
  <c r="L36" i="5"/>
  <c r="J88" i="5"/>
  <c r="J84" i="5"/>
  <c r="J60" i="5"/>
  <c r="M71" i="5"/>
  <c r="M72" i="5"/>
  <c r="N70" i="5"/>
  <c r="M43" i="5"/>
  <c r="N41" i="5"/>
  <c r="L66" i="5"/>
  <c r="K67" i="5"/>
  <c r="I110" i="5"/>
  <c r="I165" i="5"/>
  <c r="I108" i="5"/>
  <c r="L79" i="5"/>
  <c r="L80" i="5"/>
  <c r="M78" i="5"/>
  <c r="K83" i="5"/>
  <c r="K149" i="5"/>
  <c r="K151" i="5"/>
  <c r="K161" i="5"/>
  <c r="K169" i="5"/>
  <c r="L139" i="5"/>
  <c r="M76" i="5"/>
  <c r="L92" i="5"/>
  <c r="E181" i="5"/>
  <c r="E173" i="5"/>
  <c r="J161" i="5"/>
  <c r="J169" i="5"/>
  <c r="K48" i="5"/>
  <c r="L46" i="5"/>
  <c r="K95" i="5"/>
  <c r="O22" i="5"/>
  <c r="N23" i="5"/>
  <c r="I117" i="11"/>
  <c r="K107" i="11"/>
  <c r="K124" i="11"/>
  <c r="M24" i="11"/>
  <c r="P68" i="11"/>
  <c r="K36" i="11"/>
  <c r="L16" i="11"/>
  <c r="M101" i="11"/>
  <c r="N87" i="11"/>
  <c r="L103" i="11"/>
  <c r="L47" i="11"/>
  <c r="N27" i="11"/>
  <c r="M31" i="11"/>
  <c r="M34" i="11"/>
  <c r="M43" i="11"/>
  <c r="M45" i="11"/>
  <c r="N23" i="11"/>
  <c r="O19" i="11"/>
  <c r="N42" i="11"/>
  <c r="M82" i="11"/>
  <c r="N76" i="11"/>
  <c r="L84" i="11"/>
  <c r="L105" i="11"/>
  <c r="F128" i="11"/>
  <c r="G123" i="11"/>
  <c r="F125" i="11"/>
  <c r="J108" i="11"/>
  <c r="J113" i="11"/>
  <c r="J117" i="11"/>
  <c r="J126" i="11"/>
  <c r="O15" i="11"/>
  <c r="P11" i="11"/>
  <c r="Q11" i="11"/>
  <c r="O41" i="11"/>
  <c r="L32" i="11"/>
  <c r="N71" i="11"/>
  <c r="M73" i="11"/>
  <c r="M84" i="11"/>
  <c r="M105" i="11"/>
  <c r="K169" i="6"/>
  <c r="H181" i="6"/>
  <c r="H173" i="6"/>
  <c r="H174" i="6"/>
  <c r="L84" i="6"/>
  <c r="P66" i="6"/>
  <c r="P67" i="6"/>
  <c r="O67" i="6"/>
  <c r="O13" i="6"/>
  <c r="P12" i="6"/>
  <c r="P13" i="6"/>
  <c r="Q12" i="6"/>
  <c r="O98" i="6"/>
  <c r="J108" i="6"/>
  <c r="J165" i="6"/>
  <c r="J110" i="6"/>
  <c r="L75" i="6"/>
  <c r="M74" i="6"/>
  <c r="L38" i="6"/>
  <c r="L88" i="6"/>
  <c r="M36" i="6"/>
  <c r="I179" i="6"/>
  <c r="M136" i="6"/>
  <c r="N131" i="6"/>
  <c r="M56" i="6"/>
  <c r="L58" i="6"/>
  <c r="L104" i="6"/>
  <c r="L103" i="6"/>
  <c r="L159" i="6"/>
  <c r="M154" i="6"/>
  <c r="N48" i="6"/>
  <c r="O46" i="6"/>
  <c r="I171" i="6"/>
  <c r="I181" i="6"/>
  <c r="E174" i="6"/>
  <c r="L43" i="6"/>
  <c r="L92" i="6"/>
  <c r="M41" i="6"/>
  <c r="L53" i="6"/>
  <c r="M51" i="6"/>
  <c r="L99" i="6"/>
  <c r="M86" i="6"/>
  <c r="L87" i="6"/>
  <c r="K76" i="6"/>
  <c r="K106" i="6"/>
  <c r="K168" i="6"/>
  <c r="K171" i="6"/>
  <c r="K181" i="6"/>
  <c r="M82" i="6"/>
  <c r="L83" i="6"/>
  <c r="K88" i="6"/>
  <c r="K104" i="6"/>
  <c r="K60" i="6"/>
  <c r="M33" i="6"/>
  <c r="N31" i="6"/>
  <c r="N90" i="6"/>
  <c r="M91" i="6"/>
  <c r="P17" i="6"/>
  <c r="O18" i="6"/>
  <c r="N68" i="6"/>
  <c r="Q13" i="6"/>
  <c r="J168" i="6"/>
  <c r="K100" i="6"/>
  <c r="L149" i="6"/>
  <c r="L151" i="6"/>
  <c r="L161" i="6"/>
  <c r="M139" i="6"/>
  <c r="N72" i="6"/>
  <c r="O102" i="6"/>
  <c r="L95" i="6"/>
  <c r="L96" i="6"/>
  <c r="M94" i="6"/>
  <c r="N71" i="6"/>
  <c r="O70" i="6"/>
  <c r="Q28" i="6"/>
  <c r="P80" i="6"/>
  <c r="O94" i="5"/>
  <c r="N78" i="5"/>
  <c r="M79" i="5"/>
  <c r="M80" i="5"/>
  <c r="O41" i="5"/>
  <c r="N43" i="5"/>
  <c r="E174" i="5"/>
  <c r="M92" i="5"/>
  <c r="L38" i="5"/>
  <c r="M36" i="5"/>
  <c r="J171" i="5"/>
  <c r="J181" i="5"/>
  <c r="N90" i="5"/>
  <c r="M91" i="5"/>
  <c r="I171" i="5"/>
  <c r="L159" i="5"/>
  <c r="M154" i="5"/>
  <c r="L48" i="5"/>
  <c r="M46" i="5"/>
  <c r="L95" i="5"/>
  <c r="K96" i="5"/>
  <c r="N71" i="5"/>
  <c r="N72" i="5"/>
  <c r="O70" i="5"/>
  <c r="L33" i="5"/>
  <c r="M31" i="5"/>
  <c r="O132" i="5"/>
  <c r="N136" i="5"/>
  <c r="M87" i="5"/>
  <c r="N86" i="5"/>
  <c r="K106" i="5"/>
  <c r="K168" i="5"/>
  <c r="K171" i="5"/>
  <c r="K181" i="5"/>
  <c r="K68" i="5"/>
  <c r="M66" i="5"/>
  <c r="L67" i="5"/>
  <c r="L58" i="5"/>
  <c r="M56" i="5"/>
  <c r="I179" i="5"/>
  <c r="K84" i="5"/>
  <c r="K60" i="5"/>
  <c r="L87" i="5"/>
  <c r="L100" i="5"/>
  <c r="O23" i="5"/>
  <c r="P22" i="5"/>
  <c r="P23" i="5"/>
  <c r="Q22" i="5"/>
  <c r="J108" i="5"/>
  <c r="J165" i="5"/>
  <c r="J110" i="5"/>
  <c r="I169" i="5"/>
  <c r="L103" i="5"/>
  <c r="N51" i="5"/>
  <c r="M53" i="5"/>
  <c r="M99" i="5"/>
  <c r="N76" i="5"/>
  <c r="L149" i="5"/>
  <c r="L151" i="5"/>
  <c r="L161" i="5"/>
  <c r="L169" i="5"/>
  <c r="M139" i="5"/>
  <c r="M83" i="5"/>
  <c r="N82" i="5"/>
  <c r="M103" i="5"/>
  <c r="N102" i="5"/>
  <c r="N24" i="11"/>
  <c r="M47" i="11"/>
  <c r="M103" i="11"/>
  <c r="O24" i="11"/>
  <c r="G125" i="11"/>
  <c r="G128" i="11"/>
  <c r="H123" i="11"/>
  <c r="P41" i="11"/>
  <c r="P15" i="11"/>
  <c r="M32" i="11"/>
  <c r="P19" i="11"/>
  <c r="O23" i="11"/>
  <c r="O42" i="11"/>
  <c r="N101" i="11"/>
  <c r="O87" i="11"/>
  <c r="O21" i="11"/>
  <c r="L36" i="11"/>
  <c r="M16" i="11"/>
  <c r="K108" i="11"/>
  <c r="K113" i="11"/>
  <c r="I126" i="11"/>
  <c r="I119" i="11"/>
  <c r="N31" i="11"/>
  <c r="N34" i="11"/>
  <c r="O27" i="11"/>
  <c r="N43" i="11"/>
  <c r="N45" i="11"/>
  <c r="P13" i="11"/>
  <c r="Q13" i="11"/>
  <c r="N29" i="11"/>
  <c r="N82" i="11"/>
  <c r="O76" i="11"/>
  <c r="Q68" i="11"/>
  <c r="O71" i="11"/>
  <c r="N73" i="11"/>
  <c r="N84" i="11"/>
  <c r="N105" i="11"/>
  <c r="J119" i="11"/>
  <c r="L124" i="11"/>
  <c r="L107" i="11"/>
  <c r="L169" i="6"/>
  <c r="M58" i="6"/>
  <c r="M104" i="6"/>
  <c r="N56" i="6"/>
  <c r="M103" i="6"/>
  <c r="M38" i="6"/>
  <c r="N36" i="6"/>
  <c r="P98" i="6"/>
  <c r="L60" i="6"/>
  <c r="O90" i="6"/>
  <c r="O48" i="6"/>
  <c r="P46" i="6"/>
  <c r="N136" i="6"/>
  <c r="O131" i="6"/>
  <c r="O71" i="6"/>
  <c r="P70" i="6"/>
  <c r="P71" i="6"/>
  <c r="M53" i="6"/>
  <c r="N51" i="6"/>
  <c r="M99" i="6"/>
  <c r="J171" i="6"/>
  <c r="L100" i="6"/>
  <c r="M75" i="6"/>
  <c r="N74" i="6"/>
  <c r="P68" i="6"/>
  <c r="M95" i="6"/>
  <c r="M96" i="6"/>
  <c r="N94" i="6"/>
  <c r="N33" i="6"/>
  <c r="O31" i="6"/>
  <c r="M83" i="6"/>
  <c r="N82" i="6"/>
  <c r="M43" i="6"/>
  <c r="M92" i="6"/>
  <c r="N41" i="6"/>
  <c r="N91" i="6"/>
  <c r="L76" i="6"/>
  <c r="L106" i="6"/>
  <c r="O68" i="6"/>
  <c r="M84" i="6"/>
  <c r="M159" i="6"/>
  <c r="N154" i="6"/>
  <c r="P102" i="6"/>
  <c r="K108" i="6"/>
  <c r="K165" i="6"/>
  <c r="K110" i="6"/>
  <c r="I173" i="6"/>
  <c r="J173" i="6"/>
  <c r="J174" i="6"/>
  <c r="J179" i="6"/>
  <c r="N139" i="6"/>
  <c r="M149" i="6"/>
  <c r="M151" i="6"/>
  <c r="M161" i="6"/>
  <c r="O72" i="6"/>
  <c r="P18" i="6"/>
  <c r="Q17" i="6"/>
  <c r="M87" i="6"/>
  <c r="N86" i="6"/>
  <c r="N139" i="5"/>
  <c r="M149" i="5"/>
  <c r="M151" i="5"/>
  <c r="M161" i="5"/>
  <c r="M169" i="5"/>
  <c r="P70" i="5"/>
  <c r="P71" i="5"/>
  <c r="P72" i="5"/>
  <c r="O71" i="5"/>
  <c r="O72" i="5"/>
  <c r="P76" i="5"/>
  <c r="Q23" i="5"/>
  <c r="I181" i="5"/>
  <c r="I173" i="5"/>
  <c r="L104" i="5"/>
  <c r="O82" i="5"/>
  <c r="L106" i="5"/>
  <c r="L168" i="5"/>
  <c r="L171" i="5"/>
  <c r="L181" i="5"/>
  <c r="L68" i="5"/>
  <c r="P132" i="5"/>
  <c r="O136" i="5"/>
  <c r="L96" i="5"/>
  <c r="O43" i="5"/>
  <c r="P41" i="5"/>
  <c r="L88" i="5"/>
  <c r="O86" i="5"/>
  <c r="O102" i="5"/>
  <c r="O76" i="5"/>
  <c r="P94" i="5"/>
  <c r="M48" i="5"/>
  <c r="N46" i="5"/>
  <c r="M95" i="5"/>
  <c r="M100" i="5"/>
  <c r="J173" i="5"/>
  <c r="J174" i="5"/>
  <c r="J179" i="5"/>
  <c r="K108" i="5"/>
  <c r="K110" i="5"/>
  <c r="K165" i="5"/>
  <c r="M67" i="5"/>
  <c r="N66" i="5"/>
  <c r="M33" i="5"/>
  <c r="N31" i="5"/>
  <c r="M159" i="5"/>
  <c r="N154" i="5"/>
  <c r="M58" i="5"/>
  <c r="M104" i="5"/>
  <c r="N56" i="5"/>
  <c r="N91" i="5"/>
  <c r="N92" i="5"/>
  <c r="O90" i="5"/>
  <c r="O51" i="5"/>
  <c r="N53" i="5"/>
  <c r="N100" i="5"/>
  <c r="N99" i="5"/>
  <c r="L84" i="5"/>
  <c r="L60" i="5"/>
  <c r="N36" i="5"/>
  <c r="N87" i="5"/>
  <c r="M38" i="5"/>
  <c r="M88" i="5"/>
  <c r="N79" i="5"/>
  <c r="N80" i="5"/>
  <c r="O78" i="5"/>
  <c r="O45" i="11"/>
  <c r="O29" i="11"/>
  <c r="O101" i="11"/>
  <c r="P87" i="11"/>
  <c r="H128" i="11"/>
  <c r="I123" i="11"/>
  <c r="H125" i="11"/>
  <c r="K117" i="11"/>
  <c r="P23" i="11"/>
  <c r="Q23" i="11"/>
  <c r="P42" i="11"/>
  <c r="Q42" i="11"/>
  <c r="Q19" i="11"/>
  <c r="P27" i="11"/>
  <c r="O31" i="11"/>
  <c r="O34" i="11"/>
  <c r="O43" i="11"/>
  <c r="I130" i="11"/>
  <c r="J130" i="11"/>
  <c r="N32" i="11"/>
  <c r="O32" i="11"/>
  <c r="N47" i="11"/>
  <c r="N103" i="11"/>
  <c r="L113" i="11"/>
  <c r="L117" i="11"/>
  <c r="L126" i="11"/>
  <c r="L108" i="11"/>
  <c r="O82" i="11"/>
  <c r="P76" i="11"/>
  <c r="Q15" i="11"/>
  <c r="M107" i="11"/>
  <c r="M124" i="11"/>
  <c r="P71" i="11"/>
  <c r="O73" i="11"/>
  <c r="N16" i="11"/>
  <c r="M36" i="11"/>
  <c r="P21" i="11"/>
  <c r="Q21" i="11"/>
  <c r="Q41" i="11"/>
  <c r="M169" i="6"/>
  <c r="N149" i="6"/>
  <c r="O139" i="6"/>
  <c r="M76" i="6"/>
  <c r="M106" i="6"/>
  <c r="M168" i="6"/>
  <c r="N53" i="6"/>
  <c r="N100" i="6"/>
  <c r="O51" i="6"/>
  <c r="N99" i="6"/>
  <c r="M88" i="6"/>
  <c r="O33" i="6"/>
  <c r="P31" i="6"/>
  <c r="M100" i="6"/>
  <c r="P90" i="6"/>
  <c r="M60" i="6"/>
  <c r="P48" i="6"/>
  <c r="Q46" i="6"/>
  <c r="N38" i="6"/>
  <c r="O36" i="6"/>
  <c r="O86" i="6"/>
  <c r="N87" i="6"/>
  <c r="N84" i="6"/>
  <c r="N58" i="6"/>
  <c r="O56" i="6"/>
  <c r="N103" i="6"/>
  <c r="N151" i="6"/>
  <c r="N161" i="6"/>
  <c r="N169" i="6"/>
  <c r="K173" i="6"/>
  <c r="K174" i="6"/>
  <c r="K179" i="6"/>
  <c r="N75" i="6"/>
  <c r="O74" i="6"/>
  <c r="N95" i="6"/>
  <c r="N96" i="6"/>
  <c r="O94" i="6"/>
  <c r="L108" i="6"/>
  <c r="L165" i="6"/>
  <c r="L110" i="6"/>
  <c r="N83" i="6"/>
  <c r="O82" i="6"/>
  <c r="P72" i="6"/>
  <c r="Q18" i="6"/>
  <c r="L168" i="6"/>
  <c r="I174" i="6"/>
  <c r="N159" i="6"/>
  <c r="O154" i="6"/>
  <c r="N43" i="6"/>
  <c r="N92" i="6"/>
  <c r="O41" i="6"/>
  <c r="J181" i="6"/>
  <c r="O136" i="6"/>
  <c r="P131" i="6"/>
  <c r="P43" i="5"/>
  <c r="Q41" i="5"/>
  <c r="N149" i="5"/>
  <c r="N151" i="5"/>
  <c r="O139" i="5"/>
  <c r="N58" i="5"/>
  <c r="O56" i="5"/>
  <c r="M106" i="5"/>
  <c r="M168" i="5"/>
  <c r="M171" i="5"/>
  <c r="M181" i="5"/>
  <c r="M68" i="5"/>
  <c r="N48" i="5"/>
  <c r="O46" i="5"/>
  <c r="N95" i="5"/>
  <c r="N103" i="5"/>
  <c r="O92" i="5"/>
  <c r="K173" i="5"/>
  <c r="K174" i="5"/>
  <c r="K179" i="5"/>
  <c r="M96" i="5"/>
  <c r="O79" i="5"/>
  <c r="O80" i="5"/>
  <c r="P78" i="5"/>
  <c r="P79" i="5"/>
  <c r="P80" i="5"/>
  <c r="O53" i="5"/>
  <c r="O100" i="5"/>
  <c r="P51" i="5"/>
  <c r="O99" i="5"/>
  <c r="N159" i="5"/>
  <c r="O154" i="5"/>
  <c r="P136" i="5"/>
  <c r="Q132" i="5"/>
  <c r="O103" i="5"/>
  <c r="P102" i="5"/>
  <c r="P82" i="5"/>
  <c r="O87" i="5"/>
  <c r="P86" i="5"/>
  <c r="I174" i="5"/>
  <c r="O91" i="5"/>
  <c r="P90" i="5"/>
  <c r="P91" i="5"/>
  <c r="N33" i="5"/>
  <c r="O31" i="5"/>
  <c r="O83" i="5"/>
  <c r="L108" i="5"/>
  <c r="L165" i="5"/>
  <c r="L110" i="5"/>
  <c r="N38" i="5"/>
  <c r="N88" i="5"/>
  <c r="O36" i="5"/>
  <c r="M84" i="5"/>
  <c r="M60" i="5"/>
  <c r="N83" i="5"/>
  <c r="O66" i="5"/>
  <c r="N67" i="5"/>
  <c r="P24" i="11"/>
  <c r="O103" i="11"/>
  <c r="O47" i="11"/>
  <c r="I128" i="11"/>
  <c r="J123" i="11"/>
  <c r="I125" i="11"/>
  <c r="P31" i="11"/>
  <c r="P43" i="11"/>
  <c r="Q43" i="11"/>
  <c r="Q27" i="11"/>
  <c r="Q71" i="11"/>
  <c r="P73" i="11"/>
  <c r="M108" i="11"/>
  <c r="M113" i="11"/>
  <c r="M117" i="11"/>
  <c r="M126" i="11"/>
  <c r="N107" i="11"/>
  <c r="N124" i="11"/>
  <c r="P82" i="11"/>
  <c r="Q82" i="11"/>
  <c r="Q76" i="11"/>
  <c r="P101" i="11"/>
  <c r="Q101" i="11"/>
  <c r="Q87" i="11"/>
  <c r="N36" i="11"/>
  <c r="O16" i="11"/>
  <c r="P29" i="11"/>
  <c r="Q29" i="11"/>
  <c r="O84" i="11"/>
  <c r="O105" i="11"/>
  <c r="L119" i="11"/>
  <c r="K126" i="11"/>
  <c r="K119" i="11"/>
  <c r="K130" i="11"/>
  <c r="P86" i="6"/>
  <c r="O87" i="6"/>
  <c r="O95" i="6"/>
  <c r="O96" i="6"/>
  <c r="P94" i="6"/>
  <c r="P95" i="6"/>
  <c r="O38" i="6"/>
  <c r="O88" i="6"/>
  <c r="P36" i="6"/>
  <c r="P38" i="6"/>
  <c r="Q36" i="6"/>
  <c r="P33" i="6"/>
  <c r="Q31" i="6"/>
  <c r="M171" i="6"/>
  <c r="M181" i="6"/>
  <c r="L171" i="6"/>
  <c r="L173" i="6"/>
  <c r="O159" i="6"/>
  <c r="P154" i="6"/>
  <c r="O58" i="6"/>
  <c r="O104" i="6"/>
  <c r="P56" i="6"/>
  <c r="O103" i="6"/>
  <c r="O151" i="6"/>
  <c r="O83" i="6"/>
  <c r="O84" i="6"/>
  <c r="P82" i="6"/>
  <c r="P83" i="6"/>
  <c r="O75" i="6"/>
  <c r="P74" i="6"/>
  <c r="P75" i="6"/>
  <c r="N104" i="6"/>
  <c r="O149" i="6"/>
  <c r="P139" i="6"/>
  <c r="L179" i="6"/>
  <c r="O53" i="6"/>
  <c r="O100" i="6"/>
  <c r="P51" i="6"/>
  <c r="Q51" i="6"/>
  <c r="O99" i="6"/>
  <c r="P136" i="6"/>
  <c r="Q131" i="6"/>
  <c r="N88" i="6"/>
  <c r="N76" i="6"/>
  <c r="N106" i="6"/>
  <c r="N168" i="6"/>
  <c r="N171" i="6"/>
  <c r="N181" i="6"/>
  <c r="N60" i="6"/>
  <c r="P96" i="6"/>
  <c r="Q48" i="6"/>
  <c r="O43" i="6"/>
  <c r="P41" i="6"/>
  <c r="O91" i="6"/>
  <c r="M108" i="6"/>
  <c r="M165" i="6"/>
  <c r="M110" i="6"/>
  <c r="P91" i="6"/>
  <c r="L173" i="5"/>
  <c r="L179" i="5"/>
  <c r="Q136" i="5"/>
  <c r="O58" i="5"/>
  <c r="O104" i="5"/>
  <c r="P56" i="5"/>
  <c r="P58" i="5"/>
  <c r="Q56" i="5"/>
  <c r="M165" i="5"/>
  <c r="M110" i="5"/>
  <c r="M108" i="5"/>
  <c r="P87" i="5"/>
  <c r="N104" i="5"/>
  <c r="P139" i="5"/>
  <c r="O149" i="5"/>
  <c r="O151" i="5"/>
  <c r="O161" i="5"/>
  <c r="O169" i="5"/>
  <c r="O38" i="5"/>
  <c r="O88" i="5"/>
  <c r="P36" i="5"/>
  <c r="N84" i="5"/>
  <c r="N60" i="5"/>
  <c r="N161" i="5"/>
  <c r="O67" i="5"/>
  <c r="P66" i="5"/>
  <c r="P67" i="5"/>
  <c r="P31" i="5"/>
  <c r="P83" i="5"/>
  <c r="O33" i="5"/>
  <c r="O159" i="5"/>
  <c r="P154" i="5"/>
  <c r="O48" i="5"/>
  <c r="O96" i="5"/>
  <c r="P46" i="5"/>
  <c r="O95" i="5"/>
  <c r="N106" i="5"/>
  <c r="N168" i="5"/>
  <c r="N68" i="5"/>
  <c r="P53" i="5"/>
  <c r="Q51" i="5"/>
  <c r="P99" i="5"/>
  <c r="N96" i="5"/>
  <c r="P92" i="5"/>
  <c r="Q43" i="5"/>
  <c r="L130" i="11"/>
  <c r="O107" i="11"/>
  <c r="O124" i="11"/>
  <c r="O36" i="11"/>
  <c r="P16" i="11"/>
  <c r="P36" i="11"/>
  <c r="N113" i="11"/>
  <c r="N117" i="11"/>
  <c r="N126" i="11"/>
  <c r="N108" i="11"/>
  <c r="Q31" i="11"/>
  <c r="P34" i="11"/>
  <c r="M119" i="11"/>
  <c r="P45" i="11"/>
  <c r="Q45" i="11"/>
  <c r="J128" i="11"/>
  <c r="K123" i="11"/>
  <c r="J125" i="11"/>
  <c r="P32" i="11"/>
  <c r="P84" i="11"/>
  <c r="Q73" i="11"/>
  <c r="L174" i="6"/>
  <c r="O161" i="6"/>
  <c r="O169" i="6"/>
  <c r="Q38" i="6"/>
  <c r="P43" i="6"/>
  <c r="Q41" i="6"/>
  <c r="P149" i="6"/>
  <c r="Q149" i="6"/>
  <c r="Q139" i="6"/>
  <c r="O92" i="6"/>
  <c r="Q136" i="6"/>
  <c r="O60" i="6"/>
  <c r="M179" i="6"/>
  <c r="M173" i="6"/>
  <c r="M174" i="6"/>
  <c r="P159" i="6"/>
  <c r="Q159" i="6"/>
  <c r="Q154" i="6"/>
  <c r="L181" i="6"/>
  <c r="P76" i="6"/>
  <c r="P58" i="6"/>
  <c r="Q56" i="6"/>
  <c r="P103" i="6"/>
  <c r="P84" i="6"/>
  <c r="Q33" i="6"/>
  <c r="N165" i="6"/>
  <c r="N110" i="6"/>
  <c r="N108" i="6"/>
  <c r="P53" i="6"/>
  <c r="P99" i="6"/>
  <c r="O76" i="6"/>
  <c r="O106" i="6"/>
  <c r="O168" i="6"/>
  <c r="O171" i="6"/>
  <c r="O181" i="6"/>
  <c r="P87" i="6"/>
  <c r="P88" i="6"/>
  <c r="P106" i="5"/>
  <c r="P68" i="5"/>
  <c r="P149" i="5"/>
  <c r="Q139" i="5"/>
  <c r="Q58" i="5"/>
  <c r="P48" i="5"/>
  <c r="Q46" i="5"/>
  <c r="P95" i="5"/>
  <c r="O106" i="5"/>
  <c r="O168" i="5"/>
  <c r="O171" i="5"/>
  <c r="O181" i="5"/>
  <c r="O68" i="5"/>
  <c r="P159" i="5"/>
  <c r="Q159" i="5"/>
  <c r="Q154" i="5"/>
  <c r="O84" i="5"/>
  <c r="O60" i="5"/>
  <c r="L174" i="5"/>
  <c r="P33" i="5"/>
  <c r="Q31" i="5"/>
  <c r="N169" i="5"/>
  <c r="N171" i="5"/>
  <c r="N165" i="5"/>
  <c r="N110" i="5"/>
  <c r="N108" i="5"/>
  <c r="P100" i="5"/>
  <c r="Q53" i="5"/>
  <c r="P103" i="5"/>
  <c r="P104" i="5"/>
  <c r="P38" i="5"/>
  <c r="Q36" i="5"/>
  <c r="M179" i="5"/>
  <c r="M173" i="5"/>
  <c r="M174" i="5"/>
  <c r="N119" i="11"/>
  <c r="M130" i="11"/>
  <c r="N130" i="11"/>
  <c r="P47" i="11"/>
  <c r="Q47" i="11"/>
  <c r="P103" i="11"/>
  <c r="Q34" i="11"/>
  <c r="P105" i="11"/>
  <c r="Q84" i="11"/>
  <c r="K128" i="11"/>
  <c r="L123" i="11"/>
  <c r="K125" i="11"/>
  <c r="O113" i="11"/>
  <c r="O117" i="11"/>
  <c r="O126" i="11"/>
  <c r="O108" i="11"/>
  <c r="P106" i="6"/>
  <c r="N179" i="6"/>
  <c r="N173" i="6"/>
  <c r="N174" i="6"/>
  <c r="P92" i="6"/>
  <c r="Q43" i="6"/>
  <c r="P151" i="6"/>
  <c r="P104" i="6"/>
  <c r="Q58" i="6"/>
  <c r="P60" i="6"/>
  <c r="O165" i="6"/>
  <c r="O110" i="6"/>
  <c r="O108" i="6"/>
  <c r="P100" i="6"/>
  <c r="Q53" i="6"/>
  <c r="N181" i="5"/>
  <c r="P168" i="5"/>
  <c r="Q106" i="5"/>
  <c r="P96" i="5"/>
  <c r="Q48" i="5"/>
  <c r="P88" i="5"/>
  <c r="Q38" i="5"/>
  <c r="P84" i="5"/>
  <c r="Q33" i="5"/>
  <c r="P60" i="5"/>
  <c r="Q149" i="5"/>
  <c r="P151" i="5"/>
  <c r="O165" i="5"/>
  <c r="O110" i="5"/>
  <c r="O108" i="5"/>
  <c r="N179" i="5"/>
  <c r="N173" i="5"/>
  <c r="N174" i="5"/>
  <c r="L128" i="11"/>
  <c r="M123" i="11"/>
  <c r="L125" i="11"/>
  <c r="Q105" i="11"/>
  <c r="P107" i="11"/>
  <c r="P124" i="11"/>
  <c r="Q124" i="11"/>
  <c r="Q103" i="11"/>
  <c r="O119" i="11"/>
  <c r="O130" i="11"/>
  <c r="P161" i="6"/>
  <c r="Q151" i="6"/>
  <c r="O179" i="6"/>
  <c r="O173" i="6"/>
  <c r="O174" i="6"/>
  <c r="P165" i="6"/>
  <c r="P110" i="6"/>
  <c r="P108" i="6"/>
  <c r="Q108" i="6"/>
  <c r="Q60" i="6"/>
  <c r="Q110" i="6"/>
  <c r="P168" i="6"/>
  <c r="Q106" i="6"/>
  <c r="P161" i="5"/>
  <c r="Q151" i="5"/>
  <c r="P165" i="5"/>
  <c r="P108" i="5"/>
  <c r="Q108" i="5"/>
  <c r="P110" i="5"/>
  <c r="Q60" i="5"/>
  <c r="Q110" i="5"/>
  <c r="Q168" i="5"/>
  <c r="O179" i="5"/>
  <c r="O173" i="5"/>
  <c r="P108" i="11"/>
  <c r="P113" i="11"/>
  <c r="Q107" i="11"/>
  <c r="Q108" i="11"/>
  <c r="M128" i="11"/>
  <c r="N123" i="11"/>
  <c r="M125" i="11"/>
  <c r="P179" i="6"/>
  <c r="Q165" i="6"/>
  <c r="P169" i="6"/>
  <c r="Q169" i="6"/>
  <c r="Q161" i="6"/>
  <c r="P171" i="6"/>
  <c r="Q168" i="6"/>
  <c r="P179" i="5"/>
  <c r="Q165" i="5"/>
  <c r="P169" i="5"/>
  <c r="Q161" i="5"/>
  <c r="O174" i="5"/>
  <c r="P117" i="11"/>
  <c r="Q113" i="11"/>
  <c r="N128" i="11"/>
  <c r="O123" i="11"/>
  <c r="N125" i="11"/>
  <c r="P181" i="6"/>
  <c r="Q181" i="6"/>
  <c r="Q171" i="6"/>
  <c r="P173" i="6"/>
  <c r="Q169" i="5"/>
  <c r="P171" i="5"/>
  <c r="O125" i="11"/>
  <c r="O128" i="11"/>
  <c r="P123" i="11"/>
  <c r="Q117" i="11"/>
  <c r="P126" i="11"/>
  <c r="Q126" i="11"/>
  <c r="Q128" i="11"/>
  <c r="P119" i="11"/>
  <c r="P174" i="6"/>
  <c r="Q173" i="6"/>
  <c r="Q174" i="6"/>
  <c r="P181" i="5"/>
  <c r="Q181" i="5"/>
  <c r="Q171" i="5"/>
  <c r="P173" i="5"/>
  <c r="Q119" i="11"/>
  <c r="P130" i="11"/>
  <c r="P128" i="11"/>
  <c r="P125" i="11"/>
  <c r="Q125" i="11"/>
  <c r="Q123" i="11"/>
  <c r="P174" i="5"/>
  <c r="Q173" i="5"/>
  <c r="Q174" i="5"/>
  <c r="E178" i="5"/>
  <c r="Q179" i="5"/>
  <c r="Q183" i="5"/>
  <c r="E180" i="5"/>
  <c r="E183" i="5"/>
  <c r="E178" i="6"/>
  <c r="Q179" i="6"/>
  <c r="Q183" i="6"/>
  <c r="E180" i="6"/>
  <c r="E183" i="6"/>
  <c r="F178" i="6"/>
  <c r="F183" i="6"/>
  <c r="G178" i="6"/>
  <c r="F178" i="5"/>
  <c r="F183" i="5"/>
  <c r="G178" i="5"/>
  <c r="G183" i="5"/>
  <c r="H178" i="5"/>
  <c r="G180" i="5"/>
  <c r="F180" i="5"/>
  <c r="F180" i="6"/>
  <c r="H183" i="5"/>
  <c r="I178" i="5"/>
  <c r="H180" i="5"/>
  <c r="G180" i="6"/>
  <c r="G183" i="6"/>
  <c r="H178" i="6"/>
  <c r="H180" i="6"/>
  <c r="H183" i="6"/>
  <c r="I178" i="6"/>
  <c r="I180" i="5"/>
  <c r="I183" i="5"/>
  <c r="J178" i="5"/>
  <c r="J183" i="5"/>
  <c r="K178" i="5"/>
  <c r="J180" i="5"/>
  <c r="I180" i="6"/>
  <c r="I183" i="6"/>
  <c r="J178" i="6"/>
  <c r="J183" i="6"/>
  <c r="K178" i="6"/>
  <c r="J180" i="6"/>
  <c r="K180" i="5"/>
  <c r="K183" i="5"/>
  <c r="L178" i="5"/>
  <c r="L183" i="5"/>
  <c r="M178" i="5"/>
  <c r="L180" i="5"/>
  <c r="K183" i="6"/>
  <c r="L178" i="6"/>
  <c r="K180" i="6"/>
  <c r="L183" i="6"/>
  <c r="M178" i="6"/>
  <c r="L180" i="6"/>
  <c r="M180" i="5"/>
  <c r="M183" i="5"/>
  <c r="N178" i="5"/>
  <c r="N183" i="5"/>
  <c r="O178" i="5"/>
  <c r="N180" i="5"/>
  <c r="M183" i="6"/>
  <c r="N178" i="6"/>
  <c r="M180" i="6"/>
  <c r="N183" i="6"/>
  <c r="O178" i="6"/>
  <c r="N180" i="6"/>
  <c r="O183" i="5"/>
  <c r="P178" i="5"/>
  <c r="O180" i="5"/>
  <c r="P183" i="5"/>
  <c r="P180" i="5"/>
  <c r="Q180" i="5"/>
  <c r="O183" i="6"/>
  <c r="P178" i="6"/>
  <c r="O180" i="6"/>
  <c r="P183" i="6"/>
  <c r="P180" i="6"/>
  <c r="Q18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tc={5EB833E4-DEFF-E94E-BC49-C6880A2ADCF9}</author>
    <author>tc={0D39F684-16C9-CE4D-8251-0D53D42E2CD5}</author>
    <author>tc={4C0C31EA-CE5A-5347-AF53-3F23B27554E4}</author>
    <author>Mark Mertel</author>
  </authors>
  <commentList>
    <comment ref="B5" authorId="0" shapeId="0" xr:uid="{5EB833E4-DEFF-E94E-BC49-C6880A2ADCF9}">
      <text>
        <t>[Threaded comment]
Your version of Excel allows you to read this threaded comment; however, any edits to it will get removed if the file is opened in a newer version of Excel. Learn more: https://go.microsoft.com/fwlink/?linkid=870924
Comment:
    Since we’re already in the Forecasts file, this line is confusing. Suggest cutting or moving into the book.</t>
      </text>
    </comment>
    <comment ref="B7" authorId="1" shapeId="0" xr:uid="{0D39F684-16C9-CE4D-8251-0D53D42E2CD5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 instruction with:
“On the tab called Forecast #1, edit the various income and expense…”</t>
      </text>
    </comment>
    <comment ref="B10" authorId="2" shapeId="0" xr:uid="{4C0C31EA-CE5A-5347-AF53-3F23B27554E4}">
      <text>
        <t>[Threaded comment]
Your version of Excel allows you to read this threaded comment; however, any edits to it will get removed if the file is opened in a newer version of Excel. Learn more: https://go.microsoft.com/fwlink/?linkid=870924
Comment:
    I changed Play # 10 to 11 on this line, and Play #18 to 19 on line 24 to reflect the correct Play #s.</t>
      </text>
    </comment>
    <comment ref="A33" authorId="3" shapeId="0" xr:uid="{32AF93C9-A02C-4773-B78F-8599BB1E5B72}">
      <text>
        <r>
          <rPr>
            <b/>
            <sz val="9"/>
            <color rgb="FF000000"/>
            <rFont val="Tahoma"/>
            <family val="2"/>
          </rPr>
          <t>Mark Mertel: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This is how Notes are indicated on the Forecasts.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Mertel</author>
  </authors>
  <commentList>
    <comment ref="E6" authorId="0" shapeId="0" xr:uid="{8E5B9143-3F14-4BD9-9C17-37130732A289}">
      <text>
        <r>
          <rPr>
            <b/>
            <sz val="9"/>
            <color indexed="81"/>
            <rFont val="Tahoma"/>
            <family val="2"/>
          </rPr>
          <t>EGG:</t>
        </r>
        <r>
          <rPr>
            <sz val="9"/>
            <color indexed="81"/>
            <rFont val="Tahoma"/>
            <family val="2"/>
          </rPr>
          <t xml:space="preserve"> Use this format and replace the 1/1/2022 with your start date. Then drag the cell across to populate the other months.
</t>
        </r>
      </text>
    </comment>
    <comment ref="B39" authorId="0" shapeId="0" xr:uid="{E2585296-D58E-4B06-9D7C-76F9E0CC6741}">
      <text>
        <r>
          <rPr>
            <b/>
            <sz val="9"/>
            <color rgb="FF000000"/>
            <rFont val="Tahoma"/>
            <charset val="1"/>
          </rPr>
          <t>EGG:</t>
        </r>
        <r>
          <rPr>
            <sz val="9"/>
            <color rgb="FF000000"/>
            <rFont val="Tahoma"/>
            <family val="2"/>
          </rPr>
          <t xml:space="preserve"> If you have a service business and there are no COGS enter $0 in cells C41:C43</t>
        </r>
        <r>
          <rPr>
            <b/>
            <sz val="9"/>
            <color rgb="FF000000"/>
            <rFont val="Tahoma"/>
            <charset val="1"/>
          </rPr>
          <t xml:space="preserve">
</t>
        </r>
        <r>
          <rPr>
            <sz val="9"/>
            <color rgb="FF000000"/>
            <rFont val="Tahoma"/>
            <charset val="1"/>
          </rPr>
          <t xml:space="preserve">
</t>
        </r>
      </text>
    </comment>
    <comment ref="E54" authorId="0" shapeId="0" xr:uid="{3471A067-BCEA-4FF9-94B7-9DEACFA8DF77}">
      <text>
        <r>
          <rPr>
            <b/>
            <sz val="9"/>
            <color indexed="81"/>
            <rFont val="Tahoma"/>
            <family val="2"/>
          </rPr>
          <t xml:space="preserve">EGG: </t>
        </r>
        <r>
          <rPr>
            <sz val="9"/>
            <color indexed="81"/>
            <rFont val="Tahoma"/>
            <family val="2"/>
          </rPr>
          <t xml:space="preserve">Add new employees in the projected effective hire months. 
</t>
        </r>
      </text>
    </comment>
    <comment ref="D58" authorId="0" shapeId="0" xr:uid="{9B18F85E-D237-47EF-83B5-196621114197}">
      <text>
        <r>
          <rPr>
            <b/>
            <sz val="9"/>
            <color indexed="81"/>
            <rFont val="Tahoma"/>
            <family val="2"/>
          </rPr>
          <t>EGG:</t>
        </r>
        <r>
          <rPr>
            <sz val="9"/>
            <color indexed="81"/>
            <rFont val="Tahoma"/>
            <family val="2"/>
          </rPr>
          <t xml:space="preserve">
Calculate the monthly cost for all benefits   (Health Plan, Pension/401(k) Plan etc.) for the first month and then divide it by the total salaries. Place the % in this cell. </t>
        </r>
      </text>
    </comment>
    <comment ref="D60" authorId="0" shapeId="0" xr:uid="{CF4B3F87-C9D5-43B8-AF1E-1254DA4C688E}">
      <text>
        <r>
          <rPr>
            <b/>
            <sz val="9"/>
            <color rgb="FF000000"/>
            <rFont val="Tahoma"/>
            <family val="2"/>
          </rPr>
          <t xml:space="preserve">EGG: </t>
        </r>
        <r>
          <rPr>
            <sz val="9"/>
            <color rgb="FF000000"/>
            <rFont val="Tahoma"/>
            <family val="2"/>
          </rPr>
          <t xml:space="preserve">This is the payroll company's base monthly fee divided by the number of employees plus the per employee fee.
</t>
        </r>
      </text>
    </comment>
    <comment ref="D61" authorId="0" shapeId="0" xr:uid="{29148E85-3A06-4F44-887B-80AB4F5D2784}">
      <text>
        <r>
          <rPr>
            <b/>
            <sz val="9"/>
            <color rgb="FF000000"/>
            <rFont val="Tahoma"/>
            <family val="2"/>
          </rPr>
          <t xml:space="preserve">EGG: </t>
        </r>
        <r>
          <rPr>
            <sz val="9"/>
            <color rgb="FF000000"/>
            <rFont val="Tahoma"/>
            <family val="2"/>
          </rPr>
          <t xml:space="preserve">Per $100 of salary.
</t>
        </r>
      </text>
    </comment>
    <comment ref="C91" authorId="0" shapeId="0" xr:uid="{21BBDC92-9870-434C-9749-85033C086037}">
      <text>
        <r>
          <rPr>
            <b/>
            <sz val="9"/>
            <color indexed="81"/>
            <rFont val="Tahoma"/>
            <family val="2"/>
          </rPr>
          <t>EGG:</t>
        </r>
        <r>
          <rPr>
            <sz val="9"/>
            <color indexed="81"/>
            <rFont val="Tahoma"/>
            <family val="2"/>
          </rPr>
          <t xml:space="preserve"> Enter the total cost of equipment over the entire contract period. 
</t>
        </r>
      </text>
    </comment>
    <comment ref="E91" authorId="0" shapeId="0" xr:uid="{CD8A90A5-5379-4A80-ABAB-C3885E7E1693}">
      <text>
        <r>
          <rPr>
            <b/>
            <sz val="9"/>
            <color indexed="81"/>
            <rFont val="Tahoma"/>
            <family val="2"/>
          </rPr>
          <t xml:space="preserve">EGG: </t>
        </r>
        <r>
          <rPr>
            <sz val="9"/>
            <color indexed="81"/>
            <rFont val="Tahoma"/>
            <family val="2"/>
          </rPr>
          <t xml:space="preserve">Use the total number of months over the contact payment period as the divisor.
</t>
        </r>
      </text>
    </comment>
    <comment ref="B107" authorId="0" shapeId="0" xr:uid="{195231C9-1BC3-4160-82ED-CE541F15B06D}">
      <text>
        <r>
          <rPr>
            <b/>
            <sz val="9"/>
            <color rgb="FF000000"/>
            <rFont val="Tahoma"/>
            <family val="2"/>
          </rPr>
          <t>Mark Mertel: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earnings before interest, taxes, depreciation, and amortization</t>
        </r>
      </text>
    </comment>
    <comment ref="B114" authorId="0" shapeId="0" xr:uid="{B0F3C0AF-3662-4BA2-9DEE-8026C5B5F955}">
      <text>
        <r>
          <rPr>
            <b/>
            <sz val="9"/>
            <color indexed="81"/>
            <rFont val="Tahoma"/>
            <charset val="1"/>
          </rPr>
          <t>EGG:</t>
        </r>
        <r>
          <rPr>
            <sz val="9"/>
            <color indexed="81"/>
            <rFont val="Tahoma"/>
            <family val="2"/>
          </rPr>
          <t xml:space="preserve"> Depreciation is the expensing of a fixed asset over its useful life.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14" authorId="0" shapeId="0" xr:uid="{56C6221E-7E76-44D6-9F83-40992B8D6EF0}">
      <text>
        <r>
          <rPr>
            <b/>
            <sz val="9"/>
            <color indexed="81"/>
            <rFont val="Tahoma"/>
            <family val="2"/>
          </rPr>
          <t>EGG:</t>
        </r>
        <r>
          <rPr>
            <sz val="9"/>
            <color indexed="81"/>
            <rFont val="Tahoma"/>
            <family val="2"/>
          </rPr>
          <t xml:space="preserve">
Number of Months for Life of Equipment</t>
        </r>
      </text>
    </comment>
    <comment ref="B115" authorId="0" shapeId="0" xr:uid="{0C8E8139-9410-425A-993D-B8AC2B10E835}">
      <text>
        <r>
          <rPr>
            <b/>
            <sz val="9"/>
            <color indexed="81"/>
            <rFont val="Tahoma"/>
            <charset val="1"/>
          </rPr>
          <t>EGG:</t>
        </r>
        <r>
          <rPr>
            <sz val="9"/>
            <color indexed="81"/>
            <rFont val="Tahoma"/>
            <charset val="1"/>
          </rPr>
          <t xml:space="preserve">
Amortization is the practice of spreading an intangible asset's cost over that asset's useful life. </t>
        </r>
      </text>
    </comment>
    <comment ref="L119" authorId="0" shapeId="0" xr:uid="{768BB9E9-AC92-4D4A-A8B9-028152A7B4E7}">
      <text>
        <r>
          <rPr>
            <b/>
            <sz val="9"/>
            <color indexed="81"/>
            <rFont val="Tahoma"/>
            <family val="2"/>
          </rPr>
          <t>Mark Mertel:</t>
        </r>
        <r>
          <rPr>
            <sz val="9"/>
            <color indexed="81"/>
            <rFont val="Tahoma"/>
            <family val="2"/>
          </rPr>
          <t xml:space="preserve">
Write an "IF" command that highlights the Breakeven month.</t>
        </r>
      </text>
    </comment>
    <comment ref="B123" authorId="0" shapeId="0" xr:uid="{C77780AC-6AC0-4C58-929F-2ECC8A43D75E}">
      <text>
        <r>
          <rPr>
            <b/>
            <sz val="9"/>
            <color indexed="81"/>
            <rFont val="Tahoma"/>
            <family val="2"/>
          </rPr>
          <t xml:space="preserve">EGG: </t>
        </r>
        <r>
          <rPr>
            <sz val="9"/>
            <color indexed="81"/>
            <rFont val="Tahoma"/>
            <family val="2"/>
          </rPr>
          <t xml:space="preserve">Use $0 Beginning Cash to determine the total funding that will be needed to reach BREAKEVEN which will be the greatest negative number on line 130.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Mertel</author>
  </authors>
  <commentList>
    <comment ref="Q12" authorId="0" shapeId="0" xr:uid="{B01BF9AF-1ACD-4649-8587-A250DB3317DC}">
      <text>
        <r>
          <rPr>
            <b/>
            <sz val="9"/>
            <color indexed="81"/>
            <rFont val="Tahoma"/>
            <charset val="1"/>
          </rPr>
          <t>Mark Mertel:</t>
        </r>
        <r>
          <rPr>
            <sz val="9"/>
            <color indexed="81"/>
            <rFont val="Tahoma"/>
            <charset val="1"/>
          </rPr>
          <t xml:space="preserve">
Average Price
</t>
        </r>
      </text>
    </comment>
    <comment ref="B173" authorId="0" shapeId="0" xr:uid="{553F850B-20BD-4E48-A52F-F691FEEBABA5}">
      <text>
        <r>
          <rPr>
            <b/>
            <sz val="9"/>
            <color indexed="81"/>
            <rFont val="Tahoma"/>
            <family val="2"/>
          </rPr>
          <t>Mark Mertel:</t>
        </r>
        <r>
          <rPr>
            <sz val="9"/>
            <color indexed="81"/>
            <rFont val="Tahoma"/>
            <family val="2"/>
          </rPr>
          <t xml:space="preserve">
earnings before interest, taxes, depreciation, and amortization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Mertel</author>
  </authors>
  <commentList>
    <comment ref="Q12" authorId="0" shapeId="0" xr:uid="{712080AF-14E3-42D6-B3B3-8AC8DABA567D}">
      <text>
        <r>
          <rPr>
            <b/>
            <sz val="9"/>
            <color indexed="81"/>
            <rFont val="Tahoma"/>
            <charset val="1"/>
          </rPr>
          <t>Mark Mertel:</t>
        </r>
        <r>
          <rPr>
            <sz val="9"/>
            <color indexed="81"/>
            <rFont val="Tahoma"/>
            <charset val="1"/>
          </rPr>
          <t xml:space="preserve">
Average Price
</t>
        </r>
      </text>
    </comment>
    <comment ref="B173" authorId="0" shapeId="0" xr:uid="{C2CDF1F7-AC0C-414D-8E7B-746B388671DE}">
      <text>
        <r>
          <rPr>
            <b/>
            <sz val="9"/>
            <color indexed="81"/>
            <rFont val="Tahoma"/>
            <family val="2"/>
          </rPr>
          <t>Mark Mertel:</t>
        </r>
        <r>
          <rPr>
            <sz val="9"/>
            <color indexed="81"/>
            <rFont val="Tahoma"/>
            <family val="2"/>
          </rPr>
          <t xml:space="preserve">
earnings before interest, taxes, depreciation, and amortization</t>
        </r>
      </text>
    </comment>
  </commentList>
</comments>
</file>

<file path=xl/sharedStrings.xml><?xml version="1.0" encoding="utf-8"?>
<sst xmlns="http://schemas.openxmlformats.org/spreadsheetml/2006/main" count="433" uniqueCount="147">
  <si>
    <t>YEAR 1</t>
  </si>
  <si>
    <t>Projected</t>
  </si>
  <si>
    <t>Units Sold</t>
  </si>
  <si>
    <t>Price</t>
  </si>
  <si>
    <t>Total Revenue</t>
  </si>
  <si>
    <t>Product/Service 5</t>
  </si>
  <si>
    <t>Product/Service 6</t>
  </si>
  <si>
    <t>Product/Service 7</t>
  </si>
  <si>
    <t>Product/Service 8</t>
  </si>
  <si>
    <t>Product/Service 9</t>
  </si>
  <si>
    <t>Product/Service 10</t>
  </si>
  <si>
    <t>Expenses</t>
  </si>
  <si>
    <t>Marketing Expenses</t>
  </si>
  <si>
    <t>Other</t>
  </si>
  <si>
    <t>Total Marketing Materials Cost</t>
  </si>
  <si>
    <t xml:space="preserve">Flyers </t>
  </si>
  <si>
    <t>Newspaper/Magazine/Journal ads</t>
  </si>
  <si>
    <t>Press Releases/PR</t>
  </si>
  <si>
    <t xml:space="preserve">Radio ads/TV ads/Infomercials </t>
  </si>
  <si>
    <t xml:space="preserve">Seminars /Teleseminars / Webinars </t>
  </si>
  <si>
    <t xml:space="preserve">Telemarketing </t>
  </si>
  <si>
    <t>Trade Shows</t>
  </si>
  <si>
    <t xml:space="preserve">Other </t>
  </si>
  <si>
    <t>Total Marketing Expenses</t>
  </si>
  <si>
    <t>HR Expenses</t>
  </si>
  <si>
    <t>Total Salaries</t>
  </si>
  <si>
    <t>Employee benefits</t>
  </si>
  <si>
    <t>Payroll taxes</t>
  </si>
  <si>
    <t>Total HR Expense</t>
  </si>
  <si>
    <t>Website/Servers</t>
  </si>
  <si>
    <t>Other Expenses</t>
  </si>
  <si>
    <t>Summary</t>
  </si>
  <si>
    <t xml:space="preserve">Total Expenses </t>
  </si>
  <si>
    <t>EBITDA</t>
  </si>
  <si>
    <t>EBITDA %</t>
  </si>
  <si>
    <t>BEGINNING CASH</t>
  </si>
  <si>
    <t>CASH IN</t>
  </si>
  <si>
    <t>CASH OUT</t>
  </si>
  <si>
    <t>CASH BALANCE</t>
  </si>
  <si>
    <t>TOTALS</t>
  </si>
  <si>
    <t>TOTAL CASH</t>
  </si>
  <si>
    <t>Product/Service 1</t>
  </si>
  <si>
    <t>Product/Service 2</t>
  </si>
  <si>
    <t>Product/Service 3</t>
  </si>
  <si>
    <t>Product/Service 4</t>
  </si>
  <si>
    <t>Total COGS</t>
  </si>
  <si>
    <t>Travel and Entertainment</t>
  </si>
  <si>
    <t>Business Cards/Stationary/Brochures/Misc.</t>
  </si>
  <si>
    <t>Website Development</t>
  </si>
  <si>
    <t>Marketing Materials</t>
  </si>
  <si>
    <t>Cost of Goods Sold (COGS)</t>
  </si>
  <si>
    <t>Gross Revenue</t>
  </si>
  <si>
    <t xml:space="preserve">Electronic Marketing </t>
  </si>
  <si>
    <t>Total Employees</t>
  </si>
  <si>
    <t>Employee/ Position</t>
  </si>
  <si>
    <t># EE's</t>
  </si>
  <si>
    <t>Gross Profit %</t>
  </si>
  <si>
    <t>Monthly Salary</t>
  </si>
  <si>
    <t>Workers Compensation</t>
  </si>
  <si>
    <t>Cost Product/Service 1</t>
  </si>
  <si>
    <t>Total Cost</t>
  </si>
  <si>
    <t>Revenue</t>
  </si>
  <si>
    <t xml:space="preserve">CASH </t>
  </si>
  <si>
    <t>NET INCOME FORECASTING TOOL</t>
  </si>
  <si>
    <t>Cost Product/Service 2</t>
  </si>
  <si>
    <t>Cost Product/Service 3</t>
  </si>
  <si>
    <t>Cost Product/Service 4</t>
  </si>
  <si>
    <t>Cost Product/Service 5</t>
  </si>
  <si>
    <t>Cost Product/Service 6</t>
  </si>
  <si>
    <t>Cost Product/Service 7</t>
  </si>
  <si>
    <t>Cost Product/Service 8</t>
  </si>
  <si>
    <t>Cost Product/Service 9</t>
  </si>
  <si>
    <t>Cost Product/Service 10</t>
  </si>
  <si>
    <t>Gross Profit</t>
  </si>
  <si>
    <t>TOTAL G&amp;A EXPENSES</t>
  </si>
  <si>
    <t xml:space="preserve">Marketing Promotions </t>
  </si>
  <si>
    <t>Total Marketing Promotions Cost</t>
  </si>
  <si>
    <t>Miscellaneous Expenses</t>
  </si>
  <si>
    <t>Total Miscellaneous Expenses</t>
  </si>
  <si>
    <t>Total G&amp;A Expenses</t>
  </si>
  <si>
    <t>Accounting</t>
  </si>
  <si>
    <t>Website</t>
  </si>
  <si>
    <t>IT Support</t>
  </si>
  <si>
    <t>Office and Administrative Expenses</t>
  </si>
  <si>
    <t>Bank Service Charges</t>
  </si>
  <si>
    <t>Dues and Subscriptions</t>
  </si>
  <si>
    <t xml:space="preserve">Office Supplies </t>
  </si>
  <si>
    <t>Rent &amp; Utilities</t>
  </si>
  <si>
    <t>Repairs &amp; Maintenance</t>
  </si>
  <si>
    <t>Telephone</t>
  </si>
  <si>
    <t>Charitable Contributions</t>
  </si>
  <si>
    <t>Legal</t>
  </si>
  <si>
    <t>Total Office and Administrative Expenses</t>
  </si>
  <si>
    <t>Payroll Administration</t>
  </si>
  <si>
    <t>Employee Benefits</t>
  </si>
  <si>
    <t>Payroll Taxes</t>
  </si>
  <si>
    <t>OTHER EXPENSES</t>
  </si>
  <si>
    <t>Interest</t>
  </si>
  <si>
    <t>State Income Tax</t>
  </si>
  <si>
    <t>Depreciation</t>
  </si>
  <si>
    <t>Amortization</t>
  </si>
  <si>
    <t>TOTAL OTHER EXPENSES</t>
  </si>
  <si>
    <t>Equipment Costs</t>
  </si>
  <si>
    <t>NET INCOME</t>
  </si>
  <si>
    <t>Total Monthly Revenue</t>
  </si>
  <si>
    <t>Name of Company</t>
  </si>
  <si>
    <t>Gross Revenue per Unit</t>
  </si>
  <si>
    <t>YTD Revenue</t>
  </si>
  <si>
    <t>LAST UPDATE</t>
  </si>
  <si>
    <t>PRODUCT / SERVICE #1 NAME</t>
  </si>
  <si>
    <t>PRODUCT / SERVICE #2 NAME</t>
  </si>
  <si>
    <t>PRODUCT / SERVICE #3 NAME</t>
  </si>
  <si>
    <t xml:space="preserve">Total Monthly Revenue </t>
  </si>
  <si>
    <t>Total YTD Revenue</t>
  </si>
  <si>
    <t>TOTAL G&amp;A EXPENSES PLUS COGS</t>
  </si>
  <si>
    <t xml:space="preserve">REQUIRED FUNDING  </t>
  </si>
  <si>
    <t>Future Sales Estimator</t>
  </si>
  <si>
    <t>Cumulative Units Sold</t>
  </si>
  <si>
    <t>INSTRUCTIONS FOR CREATING AND SAVING FORECASTS</t>
  </si>
  <si>
    <t>Creating Your First Financial Forecast</t>
  </si>
  <si>
    <t>Creating Your Second Financial Forecast</t>
  </si>
  <si>
    <r>
      <t>3.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Right click on it and select Move or Copy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</si>
  <si>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Click on (move to end), check the box Create a copy, click on OK</t>
    </r>
  </si>
  <si>
    <t>Creating Your Third and Fourth Financial Forecasts</t>
  </si>
  <si>
    <t>2.</t>
  </si>
  <si>
    <t>4.</t>
  </si>
  <si>
    <t>5.</t>
  </si>
  <si>
    <t xml:space="preserve">Edit the various income and expense items listed in column B and the percentages, volumes and dollar amounts in Columns C and D so that Forecast #1 fits your income </t>
  </si>
  <si>
    <t>and expense items.  After finishing that editing if there are any rows that don’t apply all simply delete them.</t>
  </si>
  <si>
    <t xml:space="preserve">3. </t>
  </si>
  <si>
    <t xml:space="preserve">You now have Forecast #1 saved on your Desktop </t>
  </si>
  <si>
    <r>
      <t>1.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Open Financial Forecast #1</t>
    </r>
  </si>
  <si>
    <t xml:space="preserve">Once information is entered in the NIFT click on File, Save As, Browse, Desktop, File Name, enter Forecasts, Save. </t>
  </si>
  <si>
    <r>
      <t>7.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Once information is entered into Forecast #2 click on File, Save As, Forecasts, Save</t>
    </r>
  </si>
  <si>
    <t xml:space="preserve">To create your third and fourth financial forecasts simply repeat the steps for creating Forecast #2. </t>
  </si>
  <si>
    <t xml:space="preserve">6. </t>
  </si>
  <si>
    <t>When you finish the fourth financial forecast you will have one NIFT with four Sheets containing all four of your Financial Forecasts.</t>
  </si>
  <si>
    <t xml:space="preserve">1. </t>
  </si>
  <si>
    <t xml:space="preserve">Coach’s Tip: Create a Financial Forecasts file on your desktop and save or drag all the Forecasts to it. </t>
  </si>
  <si>
    <t>To create the file just go to your Desktop, Right click, click on New, click on Folder, Rename, name the new folder i.e., Forecasts, hit Enter</t>
  </si>
  <si>
    <t>2.   Click on Sheet at bottom titled Forecast #1</t>
  </si>
  <si>
    <t>5.   Right click on the new Sheet. It will look like this Forecast #1 (2), click on Rename, rename the Sheet to Forecast #2, hit Enter</t>
  </si>
  <si>
    <r>
      <t>8.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You now have one NIFT with sheets for Forecasts #1 and #2 saved on your Desktop or dragged into your Forecasts folder</t>
    </r>
  </si>
  <si>
    <r>
      <t xml:space="preserve">Coach's Tip: For helpful information review the Notes on the NIFT which are marked with a </t>
    </r>
    <r>
      <rPr>
        <b/>
        <sz val="12"/>
        <color rgb="FFFF0000"/>
        <rFont val="Times New Roman"/>
        <family val="1"/>
      </rPr>
      <t>RED</t>
    </r>
    <r>
      <rPr>
        <sz val="12"/>
        <color theme="1"/>
        <rFont val="Times New Roman"/>
        <family val="1"/>
      </rPr>
      <t xml:space="preserve"> indicator (as shown in Column A.) and attached to various cells.</t>
    </r>
  </si>
  <si>
    <t>Open the NIFT titled Forecasts and click on the Sheet titled Instructions. Read through the instructions and then click on Forecast #1.</t>
  </si>
  <si>
    <t>Use the information gathered through Play #11 Exercise to populate the cells in Forecast #1</t>
  </si>
  <si>
    <r>
      <t>6.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 xml:space="preserve">Use the information gathered through Play #19 to populate Forecast #2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</si>
</sst>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rgb="FF202124"/>
      <name val="Roboto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6"/>
      <color rgb="FF202124"/>
      <name val="Roboto"/>
    </font>
    <font>
      <sz val="11"/>
      <color rgb="FF202124"/>
      <name val="Calibri"/>
      <family val="2"/>
      <scheme val="minor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color rgb="FFFF0000"/>
      <name val="Times New Roman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charset val="1"/>
    </font>
    <font>
      <sz val="9"/>
      <color rgb="FF000000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91">
    <xf numFmtId="0" fontId="0" fillId="0" borderId="0" xfId="0"/>
    <xf numFmtId="0" fontId="4" fillId="0" borderId="0" xfId="0" applyFont="1"/>
    <xf numFmtId="0" fontId="4" fillId="0" borderId="4" xfId="0" applyFont="1" applyBorder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/>
    <xf numFmtId="1" fontId="0" fillId="0" borderId="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2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7" fontId="3" fillId="2" borderId="4" xfId="0" applyNumberFormat="1" applyFont="1" applyFill="1" applyBorder="1" applyAlignment="1">
      <alignment horizontal="center"/>
    </xf>
    <xf numFmtId="9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0" xfId="0" applyNumberFormat="1"/>
    <xf numFmtId="164" fontId="0" fillId="0" borderId="7" xfId="0" applyNumberFormat="1" applyBorder="1"/>
    <xf numFmtId="0" fontId="0" fillId="0" borderId="9" xfId="0" applyBorder="1"/>
    <xf numFmtId="1" fontId="0" fillId="0" borderId="9" xfId="0" applyNumberFormat="1" applyBorder="1"/>
    <xf numFmtId="0" fontId="10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5" fillId="0" borderId="0" xfId="0" applyFont="1"/>
    <xf numFmtId="0" fontId="10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9" fillId="3" borderId="0" xfId="0" applyFont="1" applyFill="1"/>
    <xf numFmtId="164" fontId="0" fillId="3" borderId="0" xfId="0" applyNumberFormat="1" applyFill="1" applyAlignment="1">
      <alignment horizontal="center"/>
    </xf>
    <xf numFmtId="0" fontId="9" fillId="3" borderId="10" xfId="0" applyFont="1" applyFill="1" applyBorder="1"/>
    <xf numFmtId="164" fontId="0" fillId="3" borderId="10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9" fontId="0" fillId="3" borderId="10" xfId="2" applyFont="1" applyFill="1" applyBorder="1" applyAlignment="1">
      <alignment horizontal="center"/>
    </xf>
    <xf numFmtId="9" fontId="0" fillId="3" borderId="4" xfId="2" applyFont="1" applyFill="1" applyBorder="1" applyAlignment="1">
      <alignment horizontal="center"/>
    </xf>
    <xf numFmtId="0" fontId="2" fillId="3" borderId="0" xfId="0" applyFont="1" applyFill="1"/>
    <xf numFmtId="0" fontId="8" fillId="3" borderId="0" xfId="0" applyFont="1" applyFill="1"/>
    <xf numFmtId="0" fontId="12" fillId="3" borderId="0" xfId="0" applyFont="1" applyFill="1"/>
    <xf numFmtId="0" fontId="13" fillId="3" borderId="5" xfId="0" applyFont="1" applyFill="1" applyBorder="1"/>
    <xf numFmtId="0" fontId="13" fillId="3" borderId="0" xfId="0" applyFont="1" applyFill="1"/>
    <xf numFmtId="0" fontId="13" fillId="0" borderId="0" xfId="0" applyFont="1"/>
    <xf numFmtId="0" fontId="8" fillId="3" borderId="5" xfId="0" applyFont="1" applyFill="1" applyBorder="1"/>
    <xf numFmtId="0" fontId="0" fillId="3" borderId="0" xfId="0" applyFill="1"/>
    <xf numFmtId="164" fontId="0" fillId="3" borderId="7" xfId="0" applyNumberFormat="1" applyFill="1" applyBorder="1" applyAlignment="1">
      <alignment horizontal="center"/>
    </xf>
    <xf numFmtId="0" fontId="12" fillId="0" borderId="0" xfId="0" applyFont="1"/>
    <xf numFmtId="0" fontId="0" fillId="0" borderId="6" xfId="0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9" fontId="0" fillId="0" borderId="0" xfId="2" applyFont="1" applyFill="1" applyBorder="1" applyAlignment="1">
      <alignment horizontal="center"/>
    </xf>
    <xf numFmtId="9" fontId="0" fillId="0" borderId="6" xfId="2" applyFont="1" applyFill="1" applyBorder="1" applyAlignment="1">
      <alignment horizontal="center"/>
    </xf>
    <xf numFmtId="5" fontId="11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16" fillId="0" borderId="0" xfId="0" applyFont="1"/>
    <xf numFmtId="49" fontId="3" fillId="0" borderId="0" xfId="0" applyNumberFormat="1" applyFont="1"/>
    <xf numFmtId="9" fontId="0" fillId="0" borderId="0" xfId="2" applyFont="1"/>
    <xf numFmtId="9" fontId="0" fillId="0" borderId="0" xfId="2" applyFont="1" applyAlignment="1">
      <alignment horizontal="center"/>
    </xf>
    <xf numFmtId="9" fontId="5" fillId="0" borderId="0" xfId="2" applyFont="1"/>
    <xf numFmtId="165" fontId="0" fillId="0" borderId="0" xfId="0" applyNumberFormat="1"/>
    <xf numFmtId="0" fontId="17" fillId="0" borderId="0" xfId="0" applyFont="1"/>
    <xf numFmtId="17" fontId="3" fillId="3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8" fillId="0" borderId="0" xfId="0" applyFont="1"/>
    <xf numFmtId="14" fontId="0" fillId="0" borderId="0" xfId="0" applyNumberFormat="1" applyAlignment="1">
      <alignment horizontal="center"/>
    </xf>
    <xf numFmtId="0" fontId="19" fillId="0" borderId="0" xfId="0" applyFont="1"/>
    <xf numFmtId="164" fontId="2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 indent="4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vertical="center"/>
    </xf>
    <xf numFmtId="0" fontId="25" fillId="0" borderId="0" xfId="3" applyFont="1" applyAlignment="1">
      <alignment horizontal="left" vertical="center" indent="4"/>
    </xf>
    <xf numFmtId="0" fontId="21" fillId="0" borderId="0" xfId="0" applyFont="1" applyAlignment="1">
      <alignment horizontal="left" vertical="center"/>
    </xf>
    <xf numFmtId="0" fontId="2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orey Radman" id="{6453DCC4-BA93-A24E-80DE-8F4C3919E9E1}" userId="320a41ae760843dd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2-10-17T19:33:10.23" personId="{6453DCC4-BA93-A24E-80DE-8F4C3919E9E1}" id="{5EB833E4-DEFF-E94E-BC49-C6880A2ADCF9}">
    <text>Since we’re already in the Forecasts file, this line is confusing. Suggest cutting or moving into the book.</text>
  </threadedComment>
  <threadedComment ref="B7" dT="2022-10-17T19:34:30.77" personId="{6453DCC4-BA93-A24E-80DE-8F4C3919E9E1}" id="{0D39F684-16C9-CE4D-8251-0D53D42E2CD5}">
    <text>Start instruction with:
“On the tab called Forecast #1, edit the various income and expense…”</text>
  </threadedComment>
  <threadedComment ref="B10" dT="2022-10-17T19:42:25.49" personId="{6453DCC4-BA93-A24E-80DE-8F4C3919E9E1}" id="{4C0C31EA-CE5A-5347-AF53-3F23B27554E4}">
    <text>I changed Play # 10 to 11 on this line, and Play #18 to 19 on line 24 to reflect the correct Play #s.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C8305-53D8-42AE-B7F2-121CBADF082B}">
  <dimension ref="A1:B33"/>
  <sheetViews>
    <sheetView tabSelected="1" zoomScale="130" zoomScaleNormal="130" workbookViewId="0">
      <selection activeCell="B10" sqref="B10"/>
    </sheetView>
  </sheetViews>
  <sheetFormatPr baseColWidth="10" defaultColWidth="8.83203125" defaultRowHeight="15" x14ac:dyDescent="0.2"/>
  <cols>
    <col min="1" max="1" width="3.6640625" style="78" customWidth="1"/>
    <col min="2" max="2" width="145.1640625" customWidth="1"/>
  </cols>
  <sheetData>
    <row r="1" spans="1:2" ht="16" x14ac:dyDescent="0.2">
      <c r="B1" s="79" t="s">
        <v>118</v>
      </c>
    </row>
    <row r="3" spans="1:2" ht="16" x14ac:dyDescent="0.2">
      <c r="B3" s="80" t="s">
        <v>119</v>
      </c>
    </row>
    <row r="4" spans="1:2" ht="16" x14ac:dyDescent="0.2">
      <c r="B4" s="80"/>
    </row>
    <row r="5" spans="1:2" ht="16" x14ac:dyDescent="0.2">
      <c r="A5" s="78" t="s">
        <v>137</v>
      </c>
      <c r="B5" s="80" t="s">
        <v>144</v>
      </c>
    </row>
    <row r="6" spans="1:2" ht="16" x14ac:dyDescent="0.2">
      <c r="B6" s="84"/>
    </row>
    <row r="7" spans="1:2" ht="16" x14ac:dyDescent="0.2">
      <c r="A7" s="78" t="s">
        <v>124</v>
      </c>
      <c r="B7" s="82" t="s">
        <v>127</v>
      </c>
    </row>
    <row r="8" spans="1:2" ht="16" x14ac:dyDescent="0.2">
      <c r="B8" s="83" t="s">
        <v>128</v>
      </c>
    </row>
    <row r="10" spans="1:2" ht="16" x14ac:dyDescent="0.2">
      <c r="A10" s="78" t="s">
        <v>129</v>
      </c>
      <c r="B10" s="85" t="s">
        <v>145</v>
      </c>
    </row>
    <row r="11" spans="1:2" ht="16" x14ac:dyDescent="0.2">
      <c r="B11" s="85"/>
    </row>
    <row r="12" spans="1:2" ht="16" x14ac:dyDescent="0.2">
      <c r="A12" s="78" t="s">
        <v>125</v>
      </c>
      <c r="B12" s="85" t="s">
        <v>132</v>
      </c>
    </row>
    <row r="13" spans="1:2" ht="16" x14ac:dyDescent="0.2">
      <c r="B13" s="85" t="s">
        <v>130</v>
      </c>
    </row>
    <row r="14" spans="1:2" ht="16" x14ac:dyDescent="0.2">
      <c r="B14" s="85"/>
    </row>
    <row r="15" spans="1:2" ht="16" x14ac:dyDescent="0.2">
      <c r="B15" s="85" t="s">
        <v>138</v>
      </c>
    </row>
    <row r="16" spans="1:2" ht="16" x14ac:dyDescent="0.2">
      <c r="B16" s="85" t="s">
        <v>139</v>
      </c>
    </row>
    <row r="17" spans="1:2" ht="16" x14ac:dyDescent="0.2">
      <c r="B17" s="85"/>
    </row>
    <row r="18" spans="1:2" ht="16" x14ac:dyDescent="0.2">
      <c r="A18" s="78" t="s">
        <v>126</v>
      </c>
      <c r="B18" s="80" t="s">
        <v>120</v>
      </c>
    </row>
    <row r="19" spans="1:2" ht="16" x14ac:dyDescent="0.2">
      <c r="B19" s="81" t="s">
        <v>131</v>
      </c>
    </row>
    <row r="20" spans="1:2" ht="16" x14ac:dyDescent="0.2">
      <c r="B20" s="81" t="s">
        <v>140</v>
      </c>
    </row>
    <row r="21" spans="1:2" ht="16" x14ac:dyDescent="0.2">
      <c r="B21" s="81" t="s">
        <v>121</v>
      </c>
    </row>
    <row r="22" spans="1:2" ht="16" x14ac:dyDescent="0.2">
      <c r="B22" s="81" t="s">
        <v>122</v>
      </c>
    </row>
    <row r="23" spans="1:2" ht="16" x14ac:dyDescent="0.2">
      <c r="B23" s="81" t="s">
        <v>141</v>
      </c>
    </row>
    <row r="24" spans="1:2" ht="16" x14ac:dyDescent="0.2">
      <c r="B24" s="81" t="s">
        <v>146</v>
      </c>
    </row>
    <row r="25" spans="1:2" ht="16" x14ac:dyDescent="0.2">
      <c r="B25" s="81" t="s">
        <v>133</v>
      </c>
    </row>
    <row r="26" spans="1:2" ht="16" x14ac:dyDescent="0.2">
      <c r="B26" s="81" t="s">
        <v>142</v>
      </c>
    </row>
    <row r="27" spans="1:2" ht="16" x14ac:dyDescent="0.2">
      <c r="B27" s="81"/>
    </row>
    <row r="28" spans="1:2" ht="16" x14ac:dyDescent="0.2">
      <c r="A28" s="78" t="s">
        <v>135</v>
      </c>
      <c r="B28" s="80" t="s">
        <v>123</v>
      </c>
    </row>
    <row r="29" spans="1:2" ht="16" x14ac:dyDescent="0.2">
      <c r="B29" s="80"/>
    </row>
    <row r="30" spans="1:2" ht="16" x14ac:dyDescent="0.2">
      <c r="B30" s="85" t="s">
        <v>134</v>
      </c>
    </row>
    <row r="31" spans="1:2" ht="16" x14ac:dyDescent="0.2">
      <c r="B31" s="86" t="s">
        <v>136</v>
      </c>
    </row>
    <row r="33" spans="1:2" ht="16" x14ac:dyDescent="0.2">
      <c r="B33" s="86" t="s">
        <v>143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167A0-C47C-4D2D-B762-C9855684F6DA}">
  <dimension ref="A1:BG234"/>
  <sheetViews>
    <sheetView zoomScale="120" zoomScaleNormal="120" workbookViewId="0">
      <pane ySplit="7" topLeftCell="A8" activePane="bottomLeft" state="frozen"/>
      <selection pane="bottomLeft" activeCell="D61" sqref="D61"/>
    </sheetView>
  </sheetViews>
  <sheetFormatPr baseColWidth="10" defaultColWidth="8.83203125" defaultRowHeight="15" x14ac:dyDescent="0.2"/>
  <cols>
    <col min="1" max="1" width="5.6640625" customWidth="1"/>
    <col min="2" max="2" width="40.6640625" customWidth="1"/>
    <col min="3" max="3" width="13.1640625" bestFit="1" customWidth="1"/>
    <col min="4" max="4" width="5.6640625" customWidth="1"/>
    <col min="5" max="17" width="12.6640625" customWidth="1"/>
    <col min="18" max="18" width="5.6640625" style="29" customWidth="1"/>
    <col min="19" max="19" width="105.33203125" bestFit="1" customWidth="1"/>
    <col min="20" max="20" width="5.6640625" customWidth="1"/>
    <col min="21" max="34" width="12.6640625" customWidth="1"/>
    <col min="35" max="35" width="1.6640625" customWidth="1"/>
    <col min="36" max="36" width="5.6640625" customWidth="1"/>
    <col min="37" max="37" width="40.6640625" customWidth="1"/>
    <col min="38" max="38" width="5.6640625" customWidth="1"/>
    <col min="39" max="39" width="13" customWidth="1"/>
    <col min="40" max="52" width="12.6640625" customWidth="1"/>
    <col min="53" max="53" width="1.6640625" customWidth="1"/>
    <col min="54" max="54" width="5.6640625" customWidth="1"/>
    <col min="55" max="55" width="40.6640625" customWidth="1"/>
    <col min="56" max="58" width="24.83203125" customWidth="1"/>
  </cols>
  <sheetData>
    <row r="1" spans="1:59" ht="19" x14ac:dyDescent="0.25">
      <c r="B1" s="70" t="s">
        <v>105</v>
      </c>
      <c r="C1" s="3"/>
      <c r="D1" s="3"/>
      <c r="E1" s="65"/>
      <c r="R1"/>
      <c r="S1" s="3"/>
      <c r="T1" s="3"/>
      <c r="U1" s="3"/>
      <c r="AK1" s="3"/>
      <c r="AL1" s="3"/>
      <c r="AM1" s="3"/>
    </row>
    <row r="2" spans="1:59" ht="16" x14ac:dyDescent="0.2">
      <c r="E2" s="65"/>
      <c r="K2" s="64"/>
      <c r="R2"/>
    </row>
    <row r="3" spans="1:59" ht="18" x14ac:dyDescent="0.2">
      <c r="B3" s="57" t="s">
        <v>63</v>
      </c>
      <c r="E3" s="65"/>
      <c r="K3" s="64"/>
      <c r="R3"/>
    </row>
    <row r="4" spans="1:59" ht="16" thickBot="1" x14ac:dyDescent="0.25">
      <c r="R4"/>
    </row>
    <row r="5" spans="1:59" ht="17" thickBot="1" x14ac:dyDescent="0.25">
      <c r="B5" t="s">
        <v>108</v>
      </c>
      <c r="C5" s="74">
        <v>44759</v>
      </c>
      <c r="E5" s="87" t="s">
        <v>0</v>
      </c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72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77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BD5" s="89"/>
      <c r="BE5" s="89"/>
      <c r="BF5" s="89"/>
    </row>
    <row r="6" spans="1:59" ht="16" thickBot="1" x14ac:dyDescent="0.25">
      <c r="E6" s="23">
        <v>44562</v>
      </c>
      <c r="F6" s="23">
        <v>44593</v>
      </c>
      <c r="G6" s="23">
        <v>44621</v>
      </c>
      <c r="H6" s="23">
        <v>44652</v>
      </c>
      <c r="I6" s="23">
        <v>44682</v>
      </c>
      <c r="J6" s="23">
        <v>44713</v>
      </c>
      <c r="K6" s="23">
        <v>44743</v>
      </c>
      <c r="L6" s="23">
        <v>44774</v>
      </c>
      <c r="M6" s="23">
        <v>44805</v>
      </c>
      <c r="N6" s="23">
        <v>44835</v>
      </c>
      <c r="O6" s="23">
        <v>44866</v>
      </c>
      <c r="P6" s="71">
        <v>44896</v>
      </c>
      <c r="Q6" s="22" t="s">
        <v>39</v>
      </c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3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3"/>
      <c r="BD6" s="33"/>
      <c r="BE6" s="33"/>
      <c r="BF6" s="33"/>
    </row>
    <row r="7" spans="1:59" ht="16" thickBot="1" x14ac:dyDescent="0.25">
      <c r="B7" s="1"/>
      <c r="C7" s="1"/>
      <c r="D7" s="1"/>
      <c r="E7" s="2" t="s">
        <v>1</v>
      </c>
      <c r="F7" s="2" t="s">
        <v>1</v>
      </c>
      <c r="G7" s="2" t="s">
        <v>1</v>
      </c>
      <c r="H7" s="2" t="s">
        <v>1</v>
      </c>
      <c r="I7" s="2" t="s">
        <v>1</v>
      </c>
      <c r="J7" s="2" t="s">
        <v>1</v>
      </c>
      <c r="K7" s="2" t="s">
        <v>1</v>
      </c>
      <c r="L7" s="2" t="s">
        <v>1</v>
      </c>
      <c r="M7" s="2" t="s">
        <v>1</v>
      </c>
      <c r="N7" s="2" t="s">
        <v>1</v>
      </c>
      <c r="O7" s="2" t="s">
        <v>1</v>
      </c>
      <c r="P7" s="12" t="s">
        <v>1</v>
      </c>
      <c r="Q7" s="21"/>
      <c r="S7" s="1"/>
      <c r="T7" s="1"/>
      <c r="U7" s="1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K7" s="1"/>
      <c r="AL7" s="1"/>
      <c r="AM7" s="1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C7" s="1"/>
      <c r="BD7" s="33"/>
      <c r="BE7" s="33"/>
      <c r="BF7" s="33"/>
    </row>
    <row r="8" spans="1:59" ht="18" x14ac:dyDescent="0.2">
      <c r="B8" s="50" t="s">
        <v>61</v>
      </c>
      <c r="C8" s="3"/>
      <c r="D8" s="3"/>
      <c r="Q8" s="13"/>
      <c r="S8" s="3"/>
      <c r="T8" s="3"/>
      <c r="U8" s="3"/>
      <c r="AI8" s="3"/>
      <c r="AK8" s="3"/>
      <c r="AL8" s="3"/>
      <c r="AM8" s="3"/>
      <c r="BC8" s="3"/>
    </row>
    <row r="9" spans="1:59" ht="16" x14ac:dyDescent="0.2">
      <c r="B9" s="3"/>
      <c r="C9" s="3"/>
      <c r="D9" s="3"/>
      <c r="Q9" s="13"/>
      <c r="S9" s="3"/>
      <c r="T9" s="3"/>
      <c r="U9" s="3"/>
      <c r="AK9" s="3"/>
      <c r="AL9" s="3"/>
      <c r="AM9" s="3"/>
      <c r="BC9" s="3"/>
    </row>
    <row r="10" spans="1:59" ht="16" x14ac:dyDescent="0.2">
      <c r="B10" s="73" t="s">
        <v>109</v>
      </c>
      <c r="C10" s="3"/>
      <c r="D10" s="3"/>
      <c r="Q10" s="13"/>
      <c r="S10" s="3"/>
      <c r="T10" s="3"/>
      <c r="U10" s="3"/>
      <c r="AK10" s="3"/>
      <c r="AL10" s="3"/>
      <c r="AM10" s="3"/>
      <c r="BC10" s="3"/>
    </row>
    <row r="11" spans="1:59" x14ac:dyDescent="0.2">
      <c r="A11" s="5"/>
      <c r="B11" s="5" t="s">
        <v>2</v>
      </c>
      <c r="C11" s="6">
        <v>25</v>
      </c>
      <c r="E11" s="6">
        <f>$C$11</f>
        <v>25</v>
      </c>
      <c r="F11" s="6">
        <f t="shared" ref="F11:P11" si="0">E11*$C$12</f>
        <v>27.500000000000004</v>
      </c>
      <c r="G11" s="6">
        <f t="shared" si="0"/>
        <v>30.250000000000007</v>
      </c>
      <c r="H11" s="6">
        <f t="shared" si="0"/>
        <v>33.275000000000013</v>
      </c>
      <c r="I11" s="6">
        <f t="shared" si="0"/>
        <v>36.60250000000002</v>
      </c>
      <c r="J11" s="6">
        <f t="shared" si="0"/>
        <v>40.262750000000025</v>
      </c>
      <c r="K11" s="6">
        <f t="shared" si="0"/>
        <v>44.289025000000031</v>
      </c>
      <c r="L11" s="6">
        <f t="shared" si="0"/>
        <v>48.717927500000037</v>
      </c>
      <c r="M11" s="6">
        <f t="shared" si="0"/>
        <v>53.589720250000049</v>
      </c>
      <c r="N11" s="6">
        <f t="shared" si="0"/>
        <v>58.948692275000056</v>
      </c>
      <c r="O11" s="6">
        <f t="shared" si="0"/>
        <v>64.843561502500066</v>
      </c>
      <c r="P11" s="6">
        <f t="shared" si="0"/>
        <v>71.327917652750074</v>
      </c>
      <c r="Q11" s="14">
        <f>SUM(E11:P11)</f>
        <v>534.60709418025033</v>
      </c>
      <c r="R11" s="30"/>
      <c r="S11" s="34"/>
      <c r="T11" s="34"/>
      <c r="U11" s="34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5"/>
      <c r="AJ11" s="5"/>
      <c r="AK11" s="34"/>
      <c r="AL11" s="34"/>
      <c r="AM11" s="34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5"/>
      <c r="BC11" s="1"/>
      <c r="BD11" s="6"/>
      <c r="BE11" s="6"/>
      <c r="BF11" s="6"/>
      <c r="BG11" s="5"/>
    </row>
    <row r="12" spans="1:59" x14ac:dyDescent="0.2">
      <c r="A12" s="5"/>
      <c r="B12" s="5" t="s">
        <v>116</v>
      </c>
      <c r="C12" s="67">
        <v>1.1000000000000001</v>
      </c>
      <c r="D12" s="6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14"/>
      <c r="R12" s="30"/>
      <c r="S12" s="34"/>
      <c r="T12" s="34"/>
      <c r="U12" s="34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5"/>
      <c r="AJ12" s="5"/>
      <c r="AK12" s="34"/>
      <c r="AL12" s="34"/>
      <c r="AM12" s="34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5"/>
      <c r="BC12" s="1"/>
      <c r="BD12" s="6"/>
      <c r="BE12" s="6"/>
      <c r="BF12" s="6"/>
      <c r="BG12" s="5"/>
    </row>
    <row r="13" spans="1:59" x14ac:dyDescent="0.2">
      <c r="A13" s="5"/>
      <c r="B13" s="5" t="s">
        <v>117</v>
      </c>
      <c r="C13" s="67"/>
      <c r="D13" s="66"/>
      <c r="E13" s="6">
        <f>E11</f>
        <v>25</v>
      </c>
      <c r="F13" s="6">
        <f>E13+F11</f>
        <v>52.5</v>
      </c>
      <c r="G13" s="6">
        <f t="shared" ref="G13:P13" si="1">F13+G11</f>
        <v>82.75</v>
      </c>
      <c r="H13" s="6">
        <f t="shared" si="1"/>
        <v>116.02500000000001</v>
      </c>
      <c r="I13" s="6">
        <f t="shared" si="1"/>
        <v>152.62750000000003</v>
      </c>
      <c r="J13" s="6">
        <f t="shared" si="1"/>
        <v>192.89025000000004</v>
      </c>
      <c r="K13" s="6">
        <f t="shared" si="1"/>
        <v>237.17927500000008</v>
      </c>
      <c r="L13" s="6">
        <f t="shared" si="1"/>
        <v>285.89720250000011</v>
      </c>
      <c r="M13" s="6">
        <f t="shared" si="1"/>
        <v>339.48692275000013</v>
      </c>
      <c r="N13" s="6">
        <f t="shared" si="1"/>
        <v>398.43561502500017</v>
      </c>
      <c r="O13" s="6">
        <f t="shared" si="1"/>
        <v>463.27917652750023</v>
      </c>
      <c r="P13" s="6">
        <f t="shared" si="1"/>
        <v>534.60709418025033</v>
      </c>
      <c r="Q13" s="14">
        <f>P13</f>
        <v>534.60709418025033</v>
      </c>
      <c r="R13" s="30"/>
      <c r="S13" s="34"/>
      <c r="T13" s="34"/>
      <c r="U13" s="34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5"/>
      <c r="AJ13" s="5"/>
      <c r="AK13" s="34"/>
      <c r="AL13" s="34"/>
      <c r="AM13" s="34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5"/>
      <c r="BC13" s="1"/>
      <c r="BD13" s="6"/>
      <c r="BE13" s="6"/>
      <c r="BF13" s="6"/>
      <c r="BG13" s="5"/>
    </row>
    <row r="14" spans="1:59" x14ac:dyDescent="0.2">
      <c r="B14" t="s">
        <v>106</v>
      </c>
      <c r="C14" s="63">
        <v>50</v>
      </c>
      <c r="E14" s="4">
        <f>$C$14</f>
        <v>50</v>
      </c>
      <c r="F14" s="4">
        <f t="shared" ref="F14:P14" si="2">$C$14</f>
        <v>50</v>
      </c>
      <c r="G14" s="4">
        <f t="shared" si="2"/>
        <v>50</v>
      </c>
      <c r="H14" s="4">
        <f t="shared" si="2"/>
        <v>50</v>
      </c>
      <c r="I14" s="4">
        <f t="shared" si="2"/>
        <v>50</v>
      </c>
      <c r="J14" s="4">
        <f t="shared" si="2"/>
        <v>50</v>
      </c>
      <c r="K14" s="4">
        <f t="shared" si="2"/>
        <v>50</v>
      </c>
      <c r="L14" s="4">
        <f t="shared" si="2"/>
        <v>50</v>
      </c>
      <c r="M14" s="4">
        <f t="shared" si="2"/>
        <v>50</v>
      </c>
      <c r="N14" s="4">
        <f t="shared" si="2"/>
        <v>50</v>
      </c>
      <c r="O14" s="4">
        <f t="shared" si="2"/>
        <v>50</v>
      </c>
      <c r="P14" s="4">
        <f t="shared" si="2"/>
        <v>50</v>
      </c>
      <c r="Q14" s="16">
        <f>SUM(E14:P14)/12</f>
        <v>50</v>
      </c>
      <c r="S14" s="35"/>
      <c r="T14" s="35"/>
      <c r="U14" s="35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K14" s="35"/>
      <c r="AL14" s="35"/>
      <c r="AM14" s="35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C14" s="1"/>
      <c r="BD14" s="4"/>
      <c r="BE14" s="4"/>
      <c r="BF14" s="4"/>
    </row>
    <row r="15" spans="1:59" x14ac:dyDescent="0.2">
      <c r="B15" t="s">
        <v>104</v>
      </c>
      <c r="E15" s="4">
        <f t="shared" ref="E15:P15" si="3">E11*E14</f>
        <v>1250</v>
      </c>
      <c r="F15" s="4">
        <f t="shared" si="3"/>
        <v>1375.0000000000002</v>
      </c>
      <c r="G15" s="4">
        <f t="shared" si="3"/>
        <v>1512.5000000000005</v>
      </c>
      <c r="H15" s="4">
        <f t="shared" si="3"/>
        <v>1663.7500000000007</v>
      </c>
      <c r="I15" s="4">
        <f t="shared" si="3"/>
        <v>1830.1250000000009</v>
      </c>
      <c r="J15" s="4">
        <f t="shared" si="3"/>
        <v>2013.1375000000012</v>
      </c>
      <c r="K15" s="4">
        <f t="shared" si="3"/>
        <v>2214.4512500000014</v>
      </c>
      <c r="L15" s="4">
        <f t="shared" si="3"/>
        <v>2435.8963750000021</v>
      </c>
      <c r="M15" s="4">
        <f t="shared" si="3"/>
        <v>2679.4860125000023</v>
      </c>
      <c r="N15" s="4">
        <f t="shared" si="3"/>
        <v>2947.4346137500029</v>
      </c>
      <c r="O15" s="4">
        <f t="shared" si="3"/>
        <v>3242.1780751250035</v>
      </c>
      <c r="P15" s="4">
        <f t="shared" si="3"/>
        <v>3566.3958826375037</v>
      </c>
      <c r="Q15" s="16">
        <f t="shared" ref="Q15" si="4">SUM(E15:P15)</f>
        <v>26730.354709012521</v>
      </c>
      <c r="S15" s="35"/>
      <c r="T15" s="35"/>
      <c r="U15" s="35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7"/>
      <c r="AK15" s="35"/>
      <c r="AL15" s="35"/>
      <c r="AM15" s="35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7"/>
      <c r="BA15" s="4"/>
      <c r="BC15" s="1"/>
      <c r="BD15" s="4"/>
      <c r="BE15" s="4"/>
      <c r="BF15" s="4"/>
    </row>
    <row r="16" spans="1:59" x14ac:dyDescent="0.2">
      <c r="B16" s="5" t="s">
        <v>107</v>
      </c>
      <c r="E16" s="4">
        <f>E15</f>
        <v>1250</v>
      </c>
      <c r="F16" s="4">
        <f>E16+F15</f>
        <v>2625</v>
      </c>
      <c r="G16" s="4">
        <f t="shared" ref="G16:P16" si="5">F16+G15</f>
        <v>4137.5</v>
      </c>
      <c r="H16" s="4">
        <f t="shared" si="5"/>
        <v>5801.2500000000009</v>
      </c>
      <c r="I16" s="4">
        <f t="shared" si="5"/>
        <v>7631.3750000000018</v>
      </c>
      <c r="J16" s="4">
        <f t="shared" si="5"/>
        <v>9644.5125000000025</v>
      </c>
      <c r="K16" s="4">
        <f t="shared" si="5"/>
        <v>11858.963750000004</v>
      </c>
      <c r="L16" s="4">
        <f t="shared" si="5"/>
        <v>14294.860125000007</v>
      </c>
      <c r="M16" s="4">
        <f t="shared" si="5"/>
        <v>16974.346137500008</v>
      </c>
      <c r="N16" s="4">
        <f t="shared" si="5"/>
        <v>19921.780751250011</v>
      </c>
      <c r="O16" s="4">
        <f t="shared" si="5"/>
        <v>23163.958826375016</v>
      </c>
      <c r="P16" s="4">
        <f t="shared" si="5"/>
        <v>26730.354709012521</v>
      </c>
      <c r="Q16" s="16"/>
      <c r="S16" s="35"/>
      <c r="T16" s="35"/>
      <c r="U16" s="35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7"/>
      <c r="AK16" s="35"/>
      <c r="AL16" s="35"/>
      <c r="AM16" s="35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7"/>
      <c r="BA16" s="4"/>
      <c r="BC16" s="1"/>
      <c r="BD16" s="4"/>
      <c r="BE16" s="4"/>
      <c r="BF16" s="4"/>
    </row>
    <row r="17" spans="1:59" x14ac:dyDescent="0.2">
      <c r="Q17" s="13"/>
      <c r="S17" s="35"/>
      <c r="T17" s="35"/>
      <c r="U17" s="35"/>
      <c r="AK17" s="35"/>
      <c r="AL17" s="35"/>
      <c r="AM17" s="35"/>
      <c r="BC17" s="1"/>
    </row>
    <row r="18" spans="1:59" x14ac:dyDescent="0.2">
      <c r="B18" s="73" t="s">
        <v>110</v>
      </c>
      <c r="C18" s="1"/>
      <c r="D18" s="1"/>
      <c r="Q18" s="13"/>
      <c r="S18" s="1"/>
      <c r="T18" s="1"/>
      <c r="U18" s="1"/>
      <c r="AK18" s="1"/>
      <c r="AL18" s="1"/>
      <c r="AM18" s="1"/>
      <c r="BC18" s="1"/>
      <c r="BD18" s="4"/>
      <c r="BE18" s="4"/>
      <c r="BF18" s="4"/>
    </row>
    <row r="19" spans="1:59" x14ac:dyDescent="0.2">
      <c r="B19" s="5" t="s">
        <v>2</v>
      </c>
      <c r="C19" s="6">
        <v>100</v>
      </c>
      <c r="E19" s="6">
        <f>$C$19</f>
        <v>100</v>
      </c>
      <c r="F19" s="6">
        <f>E19*$C$20</f>
        <v>125</v>
      </c>
      <c r="G19" s="6">
        <f t="shared" ref="G19:P19" si="6">F19*$C$20</f>
        <v>156.25</v>
      </c>
      <c r="H19" s="6">
        <f t="shared" si="6"/>
        <v>195.3125</v>
      </c>
      <c r="I19" s="6">
        <f t="shared" si="6"/>
        <v>244.140625</v>
      </c>
      <c r="J19" s="6">
        <f t="shared" si="6"/>
        <v>305.17578125</v>
      </c>
      <c r="K19" s="6">
        <f t="shared" si="6"/>
        <v>381.4697265625</v>
      </c>
      <c r="L19" s="6">
        <f t="shared" si="6"/>
        <v>476.837158203125</v>
      </c>
      <c r="M19" s="6">
        <f t="shared" si="6"/>
        <v>596.04644775390625</v>
      </c>
      <c r="N19" s="6">
        <f t="shared" si="6"/>
        <v>745.05805969238281</v>
      </c>
      <c r="O19" s="6">
        <f t="shared" si="6"/>
        <v>931.32257461547852</v>
      </c>
      <c r="P19" s="6">
        <f t="shared" si="6"/>
        <v>1164.1532182693481</v>
      </c>
      <c r="Q19" s="14">
        <f>SUM(E19:P19)</f>
        <v>5420.7660913467407</v>
      </c>
      <c r="S19" s="1"/>
      <c r="T19" s="1"/>
      <c r="U19" s="1"/>
      <c r="AK19" s="1"/>
      <c r="AL19" s="1"/>
      <c r="AM19" s="1"/>
      <c r="BC19" s="1"/>
      <c r="BD19" s="4"/>
      <c r="BE19" s="4"/>
      <c r="BF19" s="4"/>
    </row>
    <row r="20" spans="1:59" x14ac:dyDescent="0.2">
      <c r="B20" s="5" t="s">
        <v>116</v>
      </c>
      <c r="C20" s="67">
        <v>1.25</v>
      </c>
      <c r="D20" s="6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14"/>
      <c r="S20" s="1"/>
      <c r="T20" s="1"/>
      <c r="U20" s="1"/>
      <c r="AK20" s="1"/>
      <c r="AL20" s="1"/>
      <c r="AM20" s="1"/>
      <c r="BC20" s="1"/>
      <c r="BD20" s="4"/>
      <c r="BE20" s="4"/>
      <c r="BF20" s="4"/>
    </row>
    <row r="21" spans="1:59" x14ac:dyDescent="0.2">
      <c r="B21" s="5" t="s">
        <v>117</v>
      </c>
      <c r="C21" s="67"/>
      <c r="D21" s="66"/>
      <c r="E21" s="6">
        <f>E19</f>
        <v>100</v>
      </c>
      <c r="F21" s="6">
        <f>E21+F19</f>
        <v>225</v>
      </c>
      <c r="G21" s="6">
        <f t="shared" ref="G21:P21" si="7">F21+G19</f>
        <v>381.25</v>
      </c>
      <c r="H21" s="6">
        <f t="shared" si="7"/>
        <v>576.5625</v>
      </c>
      <c r="I21" s="6">
        <f t="shared" si="7"/>
        <v>820.703125</v>
      </c>
      <c r="J21" s="6">
        <f t="shared" si="7"/>
        <v>1125.87890625</v>
      </c>
      <c r="K21" s="6">
        <f t="shared" si="7"/>
        <v>1507.3486328125</v>
      </c>
      <c r="L21" s="6">
        <f t="shared" si="7"/>
        <v>1984.185791015625</v>
      </c>
      <c r="M21" s="6">
        <f t="shared" si="7"/>
        <v>2580.2322387695312</v>
      </c>
      <c r="N21" s="6">
        <f t="shared" si="7"/>
        <v>3325.2902984619141</v>
      </c>
      <c r="O21" s="6">
        <f t="shared" si="7"/>
        <v>4256.6128730773926</v>
      </c>
      <c r="P21" s="6">
        <f t="shared" si="7"/>
        <v>5420.7660913467407</v>
      </c>
      <c r="Q21" s="14">
        <f>P21</f>
        <v>5420.7660913467407</v>
      </c>
    </row>
    <row r="22" spans="1:59" x14ac:dyDescent="0.2">
      <c r="A22" s="5"/>
      <c r="B22" t="s">
        <v>106</v>
      </c>
      <c r="C22" s="63">
        <v>75</v>
      </c>
      <c r="D22" s="27"/>
      <c r="E22" s="4">
        <f>$C$22</f>
        <v>75</v>
      </c>
      <c r="F22" s="4">
        <f t="shared" ref="F22:P22" si="8">$C$22</f>
        <v>75</v>
      </c>
      <c r="G22" s="4">
        <f t="shared" si="8"/>
        <v>75</v>
      </c>
      <c r="H22" s="4">
        <f t="shared" si="8"/>
        <v>75</v>
      </c>
      <c r="I22" s="4">
        <f t="shared" si="8"/>
        <v>75</v>
      </c>
      <c r="J22" s="4">
        <f t="shared" si="8"/>
        <v>75</v>
      </c>
      <c r="K22" s="4">
        <f t="shared" si="8"/>
        <v>75</v>
      </c>
      <c r="L22" s="4">
        <f t="shared" si="8"/>
        <v>75</v>
      </c>
      <c r="M22" s="4">
        <f t="shared" si="8"/>
        <v>75</v>
      </c>
      <c r="N22" s="4">
        <f t="shared" si="8"/>
        <v>75</v>
      </c>
      <c r="O22" s="4">
        <f t="shared" si="8"/>
        <v>75</v>
      </c>
      <c r="P22" s="4">
        <f t="shared" si="8"/>
        <v>75</v>
      </c>
      <c r="Q22" s="16">
        <f>SUM(E22:P22)/12</f>
        <v>75</v>
      </c>
      <c r="R22" s="30"/>
      <c r="S22" s="34"/>
      <c r="T22" s="34"/>
      <c r="U22" s="34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5"/>
      <c r="AJ22" s="5"/>
      <c r="AK22" s="34"/>
      <c r="AL22" s="34"/>
      <c r="AM22" s="34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5"/>
      <c r="BC22" s="1"/>
      <c r="BD22" s="6"/>
      <c r="BE22" s="6"/>
      <c r="BF22" s="6"/>
      <c r="BG22" s="5"/>
    </row>
    <row r="23" spans="1:59" x14ac:dyDescent="0.2">
      <c r="A23" s="5"/>
      <c r="B23" t="s">
        <v>104</v>
      </c>
      <c r="E23" s="4">
        <f t="shared" ref="E23:P23" si="9">E19*E22</f>
        <v>7500</v>
      </c>
      <c r="F23" s="4">
        <f t="shared" si="9"/>
        <v>9375</v>
      </c>
      <c r="G23" s="4">
        <f t="shared" si="9"/>
        <v>11718.75</v>
      </c>
      <c r="H23" s="4">
        <f t="shared" si="9"/>
        <v>14648.4375</v>
      </c>
      <c r="I23" s="4">
        <f t="shared" si="9"/>
        <v>18310.546875</v>
      </c>
      <c r="J23" s="4">
        <f t="shared" si="9"/>
        <v>22888.18359375</v>
      </c>
      <c r="K23" s="4">
        <f t="shared" si="9"/>
        <v>28610.2294921875</v>
      </c>
      <c r="L23" s="4">
        <f t="shared" si="9"/>
        <v>35762.786865234375</v>
      </c>
      <c r="M23" s="4">
        <f t="shared" si="9"/>
        <v>44703.483581542969</v>
      </c>
      <c r="N23" s="4">
        <f t="shared" si="9"/>
        <v>55879.354476928711</v>
      </c>
      <c r="O23" s="4">
        <f t="shared" si="9"/>
        <v>69849.193096160889</v>
      </c>
      <c r="P23" s="4">
        <f t="shared" si="9"/>
        <v>87311.491370201111</v>
      </c>
      <c r="Q23" s="16">
        <f t="shared" ref="Q23" si="10">SUM(E23:P23)</f>
        <v>406557.45685100555</v>
      </c>
      <c r="R23" s="30"/>
      <c r="S23" s="34"/>
      <c r="T23" s="34"/>
      <c r="U23" s="34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5"/>
      <c r="AJ23" s="5"/>
      <c r="AK23" s="34"/>
      <c r="AL23" s="34"/>
      <c r="AM23" s="34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5"/>
      <c r="BC23" s="1"/>
      <c r="BD23" s="6"/>
      <c r="BE23" s="6"/>
      <c r="BF23" s="6"/>
      <c r="BG23" s="5"/>
    </row>
    <row r="24" spans="1:59" x14ac:dyDescent="0.2">
      <c r="B24" s="5" t="s">
        <v>107</v>
      </c>
      <c r="E24" s="4">
        <f>E23</f>
        <v>7500</v>
      </c>
      <c r="F24" s="4">
        <f>E24+F23</f>
        <v>16875</v>
      </c>
      <c r="G24" s="4">
        <f t="shared" ref="G24:P24" si="11">F24+G23</f>
        <v>28593.75</v>
      </c>
      <c r="H24" s="4">
        <f t="shared" si="11"/>
        <v>43242.1875</v>
      </c>
      <c r="I24" s="4">
        <f t="shared" si="11"/>
        <v>61552.734375</v>
      </c>
      <c r="J24" s="4">
        <f t="shared" si="11"/>
        <v>84440.91796875</v>
      </c>
      <c r="K24" s="4">
        <f t="shared" si="11"/>
        <v>113051.1474609375</v>
      </c>
      <c r="L24" s="4">
        <f t="shared" si="11"/>
        <v>148813.93432617188</v>
      </c>
      <c r="M24" s="4">
        <f t="shared" si="11"/>
        <v>193517.41790771484</v>
      </c>
      <c r="N24" s="4">
        <f t="shared" si="11"/>
        <v>249396.77238464355</v>
      </c>
      <c r="O24" s="4">
        <f t="shared" si="11"/>
        <v>319245.96548080444</v>
      </c>
      <c r="P24" s="4">
        <f t="shared" si="11"/>
        <v>406557.45685100555</v>
      </c>
      <c r="Q24" s="16"/>
      <c r="S24" s="35"/>
      <c r="T24" s="35"/>
      <c r="U24" s="35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K24" s="35"/>
      <c r="AL24" s="35"/>
      <c r="AM24" s="35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C24" s="1"/>
      <c r="BD24" s="4"/>
      <c r="BE24" s="4"/>
      <c r="BF24" s="4"/>
    </row>
    <row r="25" spans="1:59" x14ac:dyDescent="0.2"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6"/>
      <c r="S25" s="35"/>
      <c r="T25" s="35"/>
      <c r="U25" s="35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7"/>
      <c r="AK25" s="35"/>
      <c r="AL25" s="35"/>
      <c r="AM25" s="35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7"/>
      <c r="BA25" s="4"/>
      <c r="BC25" s="1"/>
      <c r="BD25" s="4"/>
      <c r="BE25" s="4"/>
      <c r="BF25" s="4"/>
    </row>
    <row r="26" spans="1:59" x14ac:dyDescent="0.2">
      <c r="B26" s="73" t="s">
        <v>111</v>
      </c>
      <c r="C26" s="1"/>
      <c r="D26" s="1"/>
      <c r="Q26" s="13"/>
      <c r="S26" s="35"/>
      <c r="T26" s="35"/>
      <c r="U26" s="35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7"/>
      <c r="AK26" s="35"/>
      <c r="AL26" s="35"/>
      <c r="AM26" s="35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7"/>
      <c r="BA26" s="4"/>
      <c r="BC26" s="1"/>
      <c r="BD26" s="4"/>
      <c r="BE26" s="4"/>
      <c r="BF26" s="4"/>
    </row>
    <row r="27" spans="1:59" x14ac:dyDescent="0.2">
      <c r="B27" s="5" t="s">
        <v>2</v>
      </c>
      <c r="C27" s="6">
        <v>100</v>
      </c>
      <c r="E27" s="6">
        <f>$C$19</f>
        <v>100</v>
      </c>
      <c r="F27" s="6">
        <f>E27*$C$28</f>
        <v>120</v>
      </c>
      <c r="G27" s="6">
        <f t="shared" ref="G27:P27" si="12">F27*$C$28</f>
        <v>144</v>
      </c>
      <c r="H27" s="6">
        <f t="shared" si="12"/>
        <v>172.79999999999998</v>
      </c>
      <c r="I27" s="6">
        <f t="shared" si="12"/>
        <v>207.35999999999999</v>
      </c>
      <c r="J27" s="6">
        <f t="shared" si="12"/>
        <v>248.83199999999997</v>
      </c>
      <c r="K27" s="6">
        <f t="shared" si="12"/>
        <v>298.59839999999997</v>
      </c>
      <c r="L27" s="6">
        <f t="shared" si="12"/>
        <v>358.31807999999995</v>
      </c>
      <c r="M27" s="6">
        <f t="shared" si="12"/>
        <v>429.98169599999994</v>
      </c>
      <c r="N27" s="6">
        <f t="shared" si="12"/>
        <v>515.97803519999991</v>
      </c>
      <c r="O27" s="6">
        <f t="shared" si="12"/>
        <v>619.17364223999982</v>
      </c>
      <c r="P27" s="6">
        <f t="shared" si="12"/>
        <v>743.00837068799979</v>
      </c>
      <c r="Q27" s="14">
        <f>SUM(E27:P27)</f>
        <v>3958.0502241279992</v>
      </c>
      <c r="S27" s="35"/>
      <c r="T27" s="35"/>
      <c r="U27" s="35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7"/>
      <c r="AK27" s="35"/>
      <c r="AL27" s="35"/>
      <c r="AM27" s="35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7"/>
      <c r="BA27" s="4"/>
      <c r="BC27" s="1"/>
      <c r="BD27" s="4"/>
      <c r="BE27" s="4"/>
      <c r="BF27" s="4"/>
    </row>
    <row r="28" spans="1:59" x14ac:dyDescent="0.2">
      <c r="B28" s="5" t="s">
        <v>116</v>
      </c>
      <c r="C28" s="67">
        <v>1.2</v>
      </c>
      <c r="D28" s="6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14"/>
      <c r="S28" s="35"/>
      <c r="T28" s="35"/>
      <c r="U28" s="35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7"/>
      <c r="AK28" s="35"/>
      <c r="AL28" s="35"/>
      <c r="AM28" s="35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7"/>
      <c r="BA28" s="4"/>
      <c r="BC28" s="1"/>
      <c r="BD28" s="4"/>
      <c r="BE28" s="4"/>
      <c r="BF28" s="4"/>
    </row>
    <row r="29" spans="1:59" x14ac:dyDescent="0.2">
      <c r="B29" s="5" t="s">
        <v>117</v>
      </c>
      <c r="C29" s="67"/>
      <c r="D29" s="66"/>
      <c r="E29" s="6">
        <f>E27</f>
        <v>100</v>
      </c>
      <c r="F29" s="6">
        <f>E29+F27</f>
        <v>220</v>
      </c>
      <c r="G29" s="6">
        <f t="shared" ref="G29:P29" si="13">F29+G27</f>
        <v>364</v>
      </c>
      <c r="H29" s="6">
        <f t="shared" si="13"/>
        <v>536.79999999999995</v>
      </c>
      <c r="I29" s="6">
        <f t="shared" si="13"/>
        <v>744.16</v>
      </c>
      <c r="J29" s="6">
        <f t="shared" si="13"/>
        <v>992.99199999999996</v>
      </c>
      <c r="K29" s="6">
        <f t="shared" si="13"/>
        <v>1291.5904</v>
      </c>
      <c r="L29" s="6">
        <f t="shared" si="13"/>
        <v>1649.9084800000001</v>
      </c>
      <c r="M29" s="6">
        <f t="shared" si="13"/>
        <v>2079.8901759999999</v>
      </c>
      <c r="N29" s="6">
        <f t="shared" si="13"/>
        <v>2595.8682111999997</v>
      </c>
      <c r="O29" s="6">
        <f t="shared" si="13"/>
        <v>3215.0418534399996</v>
      </c>
      <c r="P29" s="6">
        <f t="shared" si="13"/>
        <v>3958.0502241279992</v>
      </c>
      <c r="Q29" s="14">
        <f>P29</f>
        <v>3958.0502241279992</v>
      </c>
      <c r="S29" s="35"/>
      <c r="T29" s="35"/>
      <c r="U29" s="35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K29" s="35"/>
      <c r="AL29" s="35"/>
      <c r="AM29" s="35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C29" s="1"/>
    </row>
    <row r="30" spans="1:59" x14ac:dyDescent="0.2">
      <c r="B30" t="s">
        <v>106</v>
      </c>
      <c r="C30" s="63">
        <v>60</v>
      </c>
      <c r="D30" s="27"/>
      <c r="E30" s="4">
        <f>$C$30</f>
        <v>60</v>
      </c>
      <c r="F30" s="4">
        <f t="shared" ref="F30:P30" si="14">$C$30</f>
        <v>60</v>
      </c>
      <c r="G30" s="4">
        <f t="shared" si="14"/>
        <v>60</v>
      </c>
      <c r="H30" s="4">
        <f t="shared" si="14"/>
        <v>60</v>
      </c>
      <c r="I30" s="4">
        <f t="shared" si="14"/>
        <v>60</v>
      </c>
      <c r="J30" s="4">
        <f t="shared" si="14"/>
        <v>60</v>
      </c>
      <c r="K30" s="4">
        <f t="shared" si="14"/>
        <v>60</v>
      </c>
      <c r="L30" s="4">
        <f t="shared" si="14"/>
        <v>60</v>
      </c>
      <c r="M30" s="4">
        <f t="shared" si="14"/>
        <v>60</v>
      </c>
      <c r="N30" s="4">
        <f t="shared" si="14"/>
        <v>60</v>
      </c>
      <c r="O30" s="4">
        <f t="shared" si="14"/>
        <v>60</v>
      </c>
      <c r="P30" s="4">
        <f t="shared" si="14"/>
        <v>60</v>
      </c>
      <c r="Q30" s="16">
        <f>SUM(E30:P30)/12</f>
        <v>60</v>
      </c>
      <c r="S30" s="1"/>
      <c r="T30" s="1"/>
      <c r="U30" s="1"/>
      <c r="AK30" s="1"/>
      <c r="AL30" s="1"/>
      <c r="AM30" s="1"/>
      <c r="BC30" s="1"/>
      <c r="BD30" s="4"/>
      <c r="BE30" s="4"/>
      <c r="BF30" s="4"/>
    </row>
    <row r="31" spans="1:59" x14ac:dyDescent="0.2">
      <c r="A31" s="5"/>
      <c r="B31" t="s">
        <v>104</v>
      </c>
      <c r="E31" s="4">
        <f t="shared" ref="E31:P31" si="15">E27*E30</f>
        <v>6000</v>
      </c>
      <c r="F31" s="4">
        <f t="shared" si="15"/>
        <v>7200</v>
      </c>
      <c r="G31" s="4">
        <f t="shared" si="15"/>
        <v>8640</v>
      </c>
      <c r="H31" s="4">
        <f t="shared" si="15"/>
        <v>10367.999999999998</v>
      </c>
      <c r="I31" s="4">
        <f t="shared" si="15"/>
        <v>12441.599999999999</v>
      </c>
      <c r="J31" s="4">
        <f t="shared" si="15"/>
        <v>14929.919999999998</v>
      </c>
      <c r="K31" s="4">
        <f t="shared" si="15"/>
        <v>17915.903999999999</v>
      </c>
      <c r="L31" s="4">
        <f t="shared" si="15"/>
        <v>21499.084799999997</v>
      </c>
      <c r="M31" s="4">
        <f t="shared" si="15"/>
        <v>25798.901759999997</v>
      </c>
      <c r="N31" s="4">
        <f t="shared" si="15"/>
        <v>30958.682111999995</v>
      </c>
      <c r="O31" s="4">
        <f t="shared" si="15"/>
        <v>37150.418534399992</v>
      </c>
      <c r="P31" s="4">
        <f t="shared" si="15"/>
        <v>44580.502241279988</v>
      </c>
      <c r="Q31" s="16">
        <f t="shared" ref="Q31" si="16">SUM(E31:P31)</f>
        <v>237483.01344767999</v>
      </c>
      <c r="R31" s="30"/>
      <c r="S31" s="34"/>
      <c r="T31" s="34"/>
      <c r="U31" s="34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5"/>
      <c r="AJ31" s="5"/>
      <c r="AK31" s="34"/>
      <c r="AL31" s="34"/>
      <c r="AM31" s="34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5"/>
      <c r="BC31" s="1"/>
      <c r="BD31" s="6"/>
      <c r="BE31" s="6"/>
      <c r="BF31" s="6"/>
      <c r="BG31" s="5"/>
    </row>
    <row r="32" spans="1:59" x14ac:dyDescent="0.2">
      <c r="B32" s="5" t="s">
        <v>107</v>
      </c>
      <c r="E32" s="4">
        <f>E31</f>
        <v>6000</v>
      </c>
      <c r="F32" s="4">
        <f>E32+F31</f>
        <v>13200</v>
      </c>
      <c r="G32" s="4">
        <f t="shared" ref="G32:P32" si="17">F32+G31</f>
        <v>21840</v>
      </c>
      <c r="H32" s="4">
        <f t="shared" si="17"/>
        <v>32208</v>
      </c>
      <c r="I32" s="4">
        <f t="shared" si="17"/>
        <v>44649.599999999999</v>
      </c>
      <c r="J32" s="4">
        <f t="shared" si="17"/>
        <v>59579.519999999997</v>
      </c>
      <c r="K32" s="4">
        <f t="shared" si="17"/>
        <v>77495.423999999999</v>
      </c>
      <c r="L32" s="4">
        <f t="shared" si="17"/>
        <v>98994.508799999996</v>
      </c>
      <c r="M32" s="4">
        <f t="shared" si="17"/>
        <v>124793.41055999999</v>
      </c>
      <c r="N32" s="4">
        <f t="shared" si="17"/>
        <v>155752.092672</v>
      </c>
      <c r="O32" s="4">
        <f t="shared" si="17"/>
        <v>192902.5112064</v>
      </c>
      <c r="P32" s="4">
        <f t="shared" si="17"/>
        <v>237483.01344767999</v>
      </c>
      <c r="Q32" s="16"/>
      <c r="S32" s="35"/>
      <c r="T32" s="35"/>
      <c r="U32" s="35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K32" s="35"/>
      <c r="AL32" s="35"/>
      <c r="AM32" s="35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C32" s="1"/>
      <c r="BD32" s="4"/>
      <c r="BE32" s="4"/>
      <c r="BF32" s="4"/>
    </row>
    <row r="33" spans="1:58" ht="16" thickBot="1" x14ac:dyDescent="0.25"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6"/>
      <c r="S33" s="1"/>
      <c r="T33" s="35"/>
      <c r="U33" s="35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K33" s="35"/>
      <c r="AL33" s="35"/>
      <c r="AM33" s="35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C33" s="1"/>
    </row>
    <row r="34" spans="1:58" ht="19" thickBot="1" x14ac:dyDescent="0.25">
      <c r="B34" s="51" t="s">
        <v>112</v>
      </c>
      <c r="C34" s="43"/>
      <c r="D34" s="43"/>
      <c r="E34" s="44">
        <f>E15+E23+E31</f>
        <v>14750</v>
      </c>
      <c r="F34" s="44">
        <f t="shared" ref="F34:P34" si="18">F15+F23+F31</f>
        <v>17950</v>
      </c>
      <c r="G34" s="44">
        <f t="shared" si="18"/>
        <v>21871.25</v>
      </c>
      <c r="H34" s="44">
        <f t="shared" si="18"/>
        <v>26680.1875</v>
      </c>
      <c r="I34" s="44">
        <f t="shared" si="18"/>
        <v>32582.271874999999</v>
      </c>
      <c r="J34" s="44">
        <f t="shared" si="18"/>
        <v>39831.241093749995</v>
      </c>
      <c r="K34" s="44">
        <f t="shared" si="18"/>
        <v>48740.584742187501</v>
      </c>
      <c r="L34" s="44">
        <f t="shared" si="18"/>
        <v>59697.768040234376</v>
      </c>
      <c r="M34" s="44">
        <f t="shared" si="18"/>
        <v>73181.871354042974</v>
      </c>
      <c r="N34" s="44">
        <f t="shared" si="18"/>
        <v>89785.471202678717</v>
      </c>
      <c r="O34" s="44">
        <f t="shared" si="18"/>
        <v>110241.78970568589</v>
      </c>
      <c r="P34" s="44">
        <f t="shared" si="18"/>
        <v>135458.3894941186</v>
      </c>
      <c r="Q34" s="45">
        <f>SUM(E34:P34)</f>
        <v>670770.82500769815</v>
      </c>
      <c r="S34" s="35"/>
      <c r="T34" s="35"/>
      <c r="U34" s="35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K34" s="35"/>
      <c r="AL34" s="35"/>
      <c r="AM34" s="35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C34" s="1"/>
      <c r="BD34" s="4"/>
      <c r="BE34" s="4"/>
      <c r="BF34" s="4"/>
    </row>
    <row r="35" spans="1:58" ht="14.5" customHeight="1" thickBot="1" x14ac:dyDescent="0.25">
      <c r="B35" s="53"/>
      <c r="C35" s="19"/>
      <c r="D35" s="19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16"/>
      <c r="S35" s="35"/>
      <c r="T35" s="35"/>
      <c r="U35" s="35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K35" s="35"/>
      <c r="AL35" s="35"/>
      <c r="AM35" s="35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C35" s="1"/>
      <c r="BD35" s="4"/>
      <c r="BE35" s="4"/>
      <c r="BF35" s="4"/>
    </row>
    <row r="36" spans="1:58" ht="19" thickBot="1" x14ac:dyDescent="0.25">
      <c r="B36" s="51" t="s">
        <v>113</v>
      </c>
      <c r="C36" s="43"/>
      <c r="D36" s="43"/>
      <c r="E36" s="44">
        <f>E16+E24+E32</f>
        <v>14750</v>
      </c>
      <c r="F36" s="44">
        <f t="shared" ref="F36:P36" si="19">F16+F24+F32</f>
        <v>32700</v>
      </c>
      <c r="G36" s="44">
        <f t="shared" si="19"/>
        <v>54571.25</v>
      </c>
      <c r="H36" s="44">
        <f t="shared" si="19"/>
        <v>81251.4375</v>
      </c>
      <c r="I36" s="44">
        <f t="shared" si="19"/>
        <v>113833.70937500001</v>
      </c>
      <c r="J36" s="44">
        <f t="shared" si="19"/>
        <v>153664.95046875</v>
      </c>
      <c r="K36" s="44">
        <f t="shared" si="19"/>
        <v>202405.53521093749</v>
      </c>
      <c r="L36" s="44">
        <f t="shared" si="19"/>
        <v>262103.30325117189</v>
      </c>
      <c r="M36" s="44">
        <f t="shared" si="19"/>
        <v>335285.17460521485</v>
      </c>
      <c r="N36" s="44">
        <f t="shared" si="19"/>
        <v>425070.64580789354</v>
      </c>
      <c r="O36" s="44">
        <f t="shared" si="19"/>
        <v>535312.43551357952</v>
      </c>
      <c r="P36" s="44">
        <f t="shared" si="19"/>
        <v>670770.82500769803</v>
      </c>
      <c r="Q36" s="45"/>
      <c r="S36" s="35"/>
      <c r="T36" s="35"/>
      <c r="U36" s="35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K36" s="35"/>
      <c r="AL36" s="35"/>
      <c r="AM36" s="35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C36" s="1"/>
      <c r="BD36" s="4"/>
      <c r="BE36" s="4"/>
      <c r="BF36" s="4"/>
    </row>
    <row r="37" spans="1:58" x14ac:dyDescent="0.2">
      <c r="B37" s="19"/>
      <c r="C37" s="19"/>
      <c r="D37" s="19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16"/>
      <c r="S37" s="35"/>
      <c r="T37" s="35"/>
      <c r="U37" s="35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K37" s="35"/>
      <c r="AL37" s="35"/>
      <c r="AM37" s="35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C37" s="1"/>
      <c r="BD37" s="4"/>
      <c r="BE37" s="4"/>
      <c r="BF37" s="4"/>
    </row>
    <row r="38" spans="1:58" ht="18" x14ac:dyDescent="0.2">
      <c r="B38" s="52" t="s">
        <v>11</v>
      </c>
      <c r="C38" s="18"/>
      <c r="D38" s="18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16"/>
      <c r="S38" s="35"/>
      <c r="T38" s="35"/>
      <c r="U38" s="35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K38" s="35"/>
      <c r="AL38" s="35"/>
      <c r="AM38" s="35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C38" s="1"/>
      <c r="BD38" s="4"/>
      <c r="BE38" s="4"/>
      <c r="BF38" s="4"/>
    </row>
    <row r="39" spans="1:58" ht="16" x14ac:dyDescent="0.2">
      <c r="B39" s="48" t="s">
        <v>50</v>
      </c>
      <c r="C39" s="3"/>
      <c r="D39" s="3"/>
      <c r="Q39" s="13"/>
      <c r="S39" s="3"/>
      <c r="T39" s="3"/>
      <c r="U39" s="3"/>
      <c r="AI39" s="3"/>
      <c r="AK39" s="3"/>
      <c r="AL39" s="3"/>
      <c r="AM39" s="3"/>
      <c r="BC39" s="3"/>
    </row>
    <row r="40" spans="1:58" ht="16" x14ac:dyDescent="0.2">
      <c r="A40" s="3"/>
      <c r="E40" s="69"/>
      <c r="Q40" s="13"/>
      <c r="AI40" s="3"/>
      <c r="BC40" s="1"/>
    </row>
    <row r="41" spans="1:58" ht="16" x14ac:dyDescent="0.2">
      <c r="A41" s="3"/>
      <c r="B41" s="73" t="s">
        <v>109</v>
      </c>
      <c r="C41" s="69">
        <v>12.5</v>
      </c>
      <c r="D41" s="68"/>
      <c r="E41" s="4">
        <f>$C$41*E11</f>
        <v>312.5</v>
      </c>
      <c r="F41" s="4">
        <f t="shared" ref="F41:P41" si="20">$C$41*F11</f>
        <v>343.75000000000006</v>
      </c>
      <c r="G41" s="4">
        <f t="shared" si="20"/>
        <v>378.12500000000011</v>
      </c>
      <c r="H41" s="4">
        <f t="shared" si="20"/>
        <v>415.93750000000017</v>
      </c>
      <c r="I41" s="4">
        <f t="shared" si="20"/>
        <v>457.53125000000023</v>
      </c>
      <c r="J41" s="4">
        <f t="shared" si="20"/>
        <v>503.2843750000003</v>
      </c>
      <c r="K41" s="4">
        <f t="shared" si="20"/>
        <v>553.61281250000036</v>
      </c>
      <c r="L41" s="4">
        <f t="shared" si="20"/>
        <v>608.97409375000052</v>
      </c>
      <c r="M41" s="4">
        <f t="shared" si="20"/>
        <v>669.87150312500057</v>
      </c>
      <c r="N41" s="4">
        <f t="shared" si="20"/>
        <v>736.85865343750072</v>
      </c>
      <c r="O41" s="4">
        <f t="shared" si="20"/>
        <v>810.54451878125087</v>
      </c>
      <c r="P41" s="4">
        <f t="shared" si="20"/>
        <v>891.59897065937594</v>
      </c>
      <c r="Q41" s="16">
        <f t="shared" ref="Q41:Q43" si="21">SUM(E41:P41)</f>
        <v>6682.5886772531303</v>
      </c>
      <c r="S41" s="36"/>
      <c r="AI41" s="3"/>
      <c r="BC41" s="1"/>
    </row>
    <row r="42" spans="1:58" ht="16" x14ac:dyDescent="0.2">
      <c r="A42" s="3"/>
      <c r="B42" s="73" t="s">
        <v>110</v>
      </c>
      <c r="C42" s="69">
        <v>30</v>
      </c>
      <c r="D42" s="68"/>
      <c r="E42" s="4">
        <f>$C$42*E19</f>
        <v>3000</v>
      </c>
      <c r="F42" s="4">
        <f t="shared" ref="F42:P42" si="22">$C$42*F19</f>
        <v>3750</v>
      </c>
      <c r="G42" s="4">
        <f t="shared" si="22"/>
        <v>4687.5</v>
      </c>
      <c r="H42" s="4">
        <f t="shared" si="22"/>
        <v>5859.375</v>
      </c>
      <c r="I42" s="4">
        <f t="shared" si="22"/>
        <v>7324.21875</v>
      </c>
      <c r="J42" s="4">
        <f t="shared" si="22"/>
        <v>9155.2734375</v>
      </c>
      <c r="K42" s="4">
        <f t="shared" si="22"/>
        <v>11444.091796875</v>
      </c>
      <c r="L42" s="4">
        <f t="shared" si="22"/>
        <v>14305.11474609375</v>
      </c>
      <c r="M42" s="4">
        <f t="shared" si="22"/>
        <v>17881.393432617188</v>
      </c>
      <c r="N42" s="4">
        <f t="shared" si="22"/>
        <v>22351.741790771484</v>
      </c>
      <c r="O42" s="4">
        <f t="shared" si="22"/>
        <v>27939.677238464355</v>
      </c>
      <c r="P42" s="4">
        <f t="shared" si="22"/>
        <v>34924.596548080444</v>
      </c>
      <c r="Q42" s="16">
        <f t="shared" si="21"/>
        <v>162622.98274040222</v>
      </c>
      <c r="S42" s="36"/>
      <c r="AI42" s="3"/>
      <c r="BC42" s="1"/>
    </row>
    <row r="43" spans="1:58" ht="16" x14ac:dyDescent="0.2">
      <c r="A43" s="3"/>
      <c r="B43" s="73" t="s">
        <v>111</v>
      </c>
      <c r="C43" s="69">
        <v>30</v>
      </c>
      <c r="D43" s="68"/>
      <c r="E43" s="4">
        <f>$C$43*E27</f>
        <v>3000</v>
      </c>
      <c r="F43" s="4">
        <f t="shared" ref="F43:P43" si="23">$C$43*F27</f>
        <v>3600</v>
      </c>
      <c r="G43" s="4">
        <f t="shared" si="23"/>
        <v>4320</v>
      </c>
      <c r="H43" s="4">
        <f t="shared" si="23"/>
        <v>5183.9999999999991</v>
      </c>
      <c r="I43" s="4">
        <f t="shared" si="23"/>
        <v>6220.7999999999993</v>
      </c>
      <c r="J43" s="4">
        <f t="shared" si="23"/>
        <v>7464.9599999999991</v>
      </c>
      <c r="K43" s="4">
        <f t="shared" si="23"/>
        <v>8957.9519999999993</v>
      </c>
      <c r="L43" s="4">
        <f t="shared" si="23"/>
        <v>10749.542399999998</v>
      </c>
      <c r="M43" s="4">
        <f t="shared" si="23"/>
        <v>12899.450879999999</v>
      </c>
      <c r="N43" s="4">
        <f t="shared" si="23"/>
        <v>15479.341055999997</v>
      </c>
      <c r="O43" s="4">
        <f t="shared" si="23"/>
        <v>18575.209267199996</v>
      </c>
      <c r="P43" s="4">
        <f t="shared" si="23"/>
        <v>22290.251120639994</v>
      </c>
      <c r="Q43" s="16">
        <f t="shared" si="21"/>
        <v>118741.50672383999</v>
      </c>
      <c r="S43" s="36"/>
      <c r="AI43" s="3"/>
      <c r="BC43" s="1"/>
    </row>
    <row r="44" spans="1:58" ht="17" thickBot="1" x14ac:dyDescent="0.25">
      <c r="A44" s="3"/>
      <c r="B44" s="1"/>
      <c r="C44" s="1"/>
      <c r="D44" s="1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16"/>
      <c r="AI44" s="3"/>
      <c r="BC44" s="1"/>
    </row>
    <row r="45" spans="1:58" ht="17" thickBot="1" x14ac:dyDescent="0.25">
      <c r="A45" s="3"/>
      <c r="B45" s="49" t="s">
        <v>45</v>
      </c>
      <c r="C45" s="41"/>
      <c r="D45" s="41"/>
      <c r="E45" s="42">
        <f>SUM(E41:E43)</f>
        <v>6312.5</v>
      </c>
      <c r="F45" s="42">
        <f t="shared" ref="F45:P45" si="24">SUM(F41:F43)</f>
        <v>7693.75</v>
      </c>
      <c r="G45" s="42">
        <f t="shared" si="24"/>
        <v>9385.625</v>
      </c>
      <c r="H45" s="42">
        <f t="shared" si="24"/>
        <v>11459.3125</v>
      </c>
      <c r="I45" s="42">
        <f t="shared" si="24"/>
        <v>14002.55</v>
      </c>
      <c r="J45" s="42">
        <f t="shared" si="24"/>
        <v>17123.517812500002</v>
      </c>
      <c r="K45" s="42">
        <f t="shared" si="24"/>
        <v>20955.656609375001</v>
      </c>
      <c r="L45" s="42">
        <f t="shared" si="24"/>
        <v>25663.631239843751</v>
      </c>
      <c r="M45" s="42">
        <f t="shared" si="24"/>
        <v>31450.715815742187</v>
      </c>
      <c r="N45" s="42">
        <f t="shared" si="24"/>
        <v>38567.941500208981</v>
      </c>
      <c r="O45" s="42">
        <f t="shared" si="24"/>
        <v>47325.431024445599</v>
      </c>
      <c r="P45" s="42">
        <f t="shared" si="24"/>
        <v>58106.446639379814</v>
      </c>
      <c r="Q45" s="45">
        <f>SUM(E45:P45)</f>
        <v>288047.07814149535</v>
      </c>
      <c r="S45" s="36"/>
      <c r="T45" s="36"/>
      <c r="U45" s="36"/>
      <c r="AI45" s="3"/>
      <c r="AK45" s="36"/>
      <c r="AL45" s="36"/>
      <c r="AM45" s="36"/>
      <c r="BC45" s="1"/>
    </row>
    <row r="46" spans="1:58" ht="17" thickBot="1" x14ac:dyDescent="0.25">
      <c r="A46" s="3"/>
      <c r="B46" s="18"/>
      <c r="C46" s="19"/>
      <c r="D46" s="19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16"/>
      <c r="S46" s="36"/>
      <c r="T46" s="36"/>
      <c r="U46" s="36"/>
      <c r="AI46" s="3"/>
      <c r="AK46" s="36"/>
      <c r="AL46" s="36"/>
      <c r="AM46" s="36"/>
      <c r="BC46" s="1"/>
    </row>
    <row r="47" spans="1:58" ht="17" thickBot="1" x14ac:dyDescent="0.25">
      <c r="A47" s="3"/>
      <c r="B47" s="54" t="s">
        <v>73</v>
      </c>
      <c r="C47" s="43"/>
      <c r="D47" s="43"/>
      <c r="E47" s="44">
        <f t="shared" ref="E47:P47" si="25">E34-E45</f>
        <v>8437.5</v>
      </c>
      <c r="F47" s="44">
        <f t="shared" si="25"/>
        <v>10256.25</v>
      </c>
      <c r="G47" s="44">
        <f t="shared" si="25"/>
        <v>12485.625</v>
      </c>
      <c r="H47" s="44">
        <f t="shared" si="25"/>
        <v>15220.875</v>
      </c>
      <c r="I47" s="44">
        <f t="shared" si="25"/>
        <v>18579.721874999999</v>
      </c>
      <c r="J47" s="44">
        <f t="shared" si="25"/>
        <v>22707.723281249993</v>
      </c>
      <c r="K47" s="44">
        <f t="shared" si="25"/>
        <v>27784.9281328125</v>
      </c>
      <c r="L47" s="44">
        <f t="shared" si="25"/>
        <v>34034.136800390625</v>
      </c>
      <c r="M47" s="44">
        <f t="shared" si="25"/>
        <v>41731.155538300787</v>
      </c>
      <c r="N47" s="44">
        <f t="shared" si="25"/>
        <v>51217.529702469736</v>
      </c>
      <c r="O47" s="44">
        <f t="shared" si="25"/>
        <v>62916.358681240294</v>
      </c>
      <c r="P47" s="44">
        <f t="shared" si="25"/>
        <v>77351.942854738794</v>
      </c>
      <c r="Q47" s="45">
        <f>SUM(E47:P47)</f>
        <v>382723.74686620274</v>
      </c>
      <c r="S47" s="36"/>
      <c r="T47" s="36"/>
      <c r="U47" s="36"/>
      <c r="AI47" s="3"/>
      <c r="AK47" s="36"/>
      <c r="AL47" s="36"/>
      <c r="AM47" s="36"/>
      <c r="BC47" s="1"/>
    </row>
    <row r="48" spans="1:58" ht="16" x14ac:dyDescent="0.2">
      <c r="A48" s="3"/>
      <c r="B48" s="18"/>
      <c r="C48" s="19"/>
      <c r="D48" s="19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16"/>
      <c r="S48" s="36"/>
      <c r="T48" s="36"/>
      <c r="U48" s="36"/>
      <c r="AI48" s="3"/>
      <c r="AK48" s="36"/>
      <c r="AL48" s="36"/>
      <c r="AM48" s="36"/>
      <c r="BC48" s="1"/>
    </row>
    <row r="49" spans="1:55" ht="16" x14ac:dyDescent="0.2">
      <c r="A49" s="3"/>
      <c r="B49" s="48" t="s">
        <v>24</v>
      </c>
      <c r="C49" s="3"/>
      <c r="D49" s="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16"/>
      <c r="S49" s="36"/>
      <c r="T49" s="36"/>
      <c r="U49" s="36"/>
      <c r="AI49" s="3"/>
      <c r="AK49" s="36"/>
      <c r="AL49" s="36"/>
      <c r="AM49" s="36"/>
      <c r="BC49" s="1"/>
    </row>
    <row r="50" spans="1:55" ht="16" x14ac:dyDescent="0.2">
      <c r="A50" s="3"/>
      <c r="C50" s="37" t="s">
        <v>57</v>
      </c>
      <c r="D50" s="38" t="s">
        <v>55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16"/>
      <c r="S50" s="36"/>
      <c r="T50" s="36"/>
      <c r="U50" s="36"/>
      <c r="AI50" s="3"/>
      <c r="AK50" s="36"/>
      <c r="AL50" s="36"/>
      <c r="AM50" s="36"/>
      <c r="BC50" s="1"/>
    </row>
    <row r="51" spans="1:55" ht="16" x14ac:dyDescent="0.2">
      <c r="A51" s="3"/>
      <c r="B51" t="s">
        <v>54</v>
      </c>
      <c r="C51" s="27">
        <v>10000</v>
      </c>
      <c r="D51" s="8">
        <v>1</v>
      </c>
      <c r="E51" s="4">
        <f>$C$51*$D51</f>
        <v>10000</v>
      </c>
      <c r="F51" s="4">
        <f t="shared" ref="F51:P51" si="26">$C$51*$D51</f>
        <v>10000</v>
      </c>
      <c r="G51" s="4">
        <f t="shared" si="26"/>
        <v>10000</v>
      </c>
      <c r="H51" s="4">
        <f t="shared" si="26"/>
        <v>10000</v>
      </c>
      <c r="I51" s="4">
        <f t="shared" si="26"/>
        <v>10000</v>
      </c>
      <c r="J51" s="4">
        <f t="shared" si="26"/>
        <v>10000</v>
      </c>
      <c r="K51" s="4">
        <f t="shared" si="26"/>
        <v>10000</v>
      </c>
      <c r="L51" s="4">
        <f t="shared" si="26"/>
        <v>10000</v>
      </c>
      <c r="M51" s="4">
        <f t="shared" si="26"/>
        <v>10000</v>
      </c>
      <c r="N51" s="4">
        <f t="shared" si="26"/>
        <v>10000</v>
      </c>
      <c r="O51" s="4">
        <f t="shared" si="26"/>
        <v>10000</v>
      </c>
      <c r="P51" s="4">
        <f t="shared" si="26"/>
        <v>10000</v>
      </c>
      <c r="Q51" s="16">
        <f t="shared" ref="Q51:Q55" si="27">SUM(E51:P51)</f>
        <v>120000</v>
      </c>
      <c r="S51" s="36"/>
      <c r="T51" s="36"/>
      <c r="U51" s="36"/>
      <c r="AI51" s="3"/>
      <c r="AK51" s="36"/>
      <c r="AL51" s="36"/>
      <c r="AM51" s="36"/>
      <c r="BC51" s="1"/>
    </row>
    <row r="52" spans="1:55" ht="16" x14ac:dyDescent="0.2">
      <c r="A52" s="3"/>
      <c r="B52" t="s">
        <v>54</v>
      </c>
      <c r="C52" s="27">
        <v>5000</v>
      </c>
      <c r="D52" s="8">
        <v>1</v>
      </c>
      <c r="E52" s="4">
        <f t="shared" ref="E52:P52" si="28">$C$52*$D52</f>
        <v>5000</v>
      </c>
      <c r="F52" s="4">
        <f t="shared" si="28"/>
        <v>5000</v>
      </c>
      <c r="G52" s="4">
        <f t="shared" si="28"/>
        <v>5000</v>
      </c>
      <c r="H52" s="4">
        <f t="shared" si="28"/>
        <v>5000</v>
      </c>
      <c r="I52" s="4">
        <f t="shared" si="28"/>
        <v>5000</v>
      </c>
      <c r="J52" s="4">
        <f t="shared" si="28"/>
        <v>5000</v>
      </c>
      <c r="K52" s="4">
        <f t="shared" si="28"/>
        <v>5000</v>
      </c>
      <c r="L52" s="4">
        <f t="shared" si="28"/>
        <v>5000</v>
      </c>
      <c r="M52" s="4">
        <f t="shared" si="28"/>
        <v>5000</v>
      </c>
      <c r="N52" s="4">
        <f t="shared" si="28"/>
        <v>5000</v>
      </c>
      <c r="O52" s="4">
        <f t="shared" si="28"/>
        <v>5000</v>
      </c>
      <c r="P52" s="4">
        <f t="shared" si="28"/>
        <v>5000</v>
      </c>
      <c r="Q52" s="16">
        <f t="shared" si="27"/>
        <v>60000</v>
      </c>
      <c r="S52" s="36"/>
      <c r="T52" s="36"/>
      <c r="U52" s="36"/>
      <c r="AI52" s="3"/>
      <c r="AK52" s="36"/>
      <c r="AL52" s="36"/>
      <c r="AM52" s="36"/>
      <c r="BC52" s="1"/>
    </row>
    <row r="53" spans="1:55" ht="16" x14ac:dyDescent="0.2">
      <c r="A53" s="3"/>
      <c r="B53" t="s">
        <v>54</v>
      </c>
      <c r="C53" s="27">
        <v>3000</v>
      </c>
      <c r="D53" s="8">
        <v>2</v>
      </c>
      <c r="E53" s="4">
        <f t="shared" ref="E53:P53" si="29">$C$53*$D53</f>
        <v>6000</v>
      </c>
      <c r="F53" s="4">
        <f t="shared" si="29"/>
        <v>6000</v>
      </c>
      <c r="G53" s="4">
        <f t="shared" si="29"/>
        <v>6000</v>
      </c>
      <c r="H53" s="4">
        <f t="shared" si="29"/>
        <v>6000</v>
      </c>
      <c r="I53" s="4">
        <f t="shared" si="29"/>
        <v>6000</v>
      </c>
      <c r="J53" s="4">
        <f t="shared" si="29"/>
        <v>6000</v>
      </c>
      <c r="K53" s="4">
        <f t="shared" si="29"/>
        <v>6000</v>
      </c>
      <c r="L53" s="4">
        <f t="shared" si="29"/>
        <v>6000</v>
      </c>
      <c r="M53" s="4">
        <f t="shared" si="29"/>
        <v>6000</v>
      </c>
      <c r="N53" s="4">
        <f t="shared" si="29"/>
        <v>6000</v>
      </c>
      <c r="O53" s="4">
        <f t="shared" si="29"/>
        <v>6000</v>
      </c>
      <c r="P53" s="4">
        <f t="shared" si="29"/>
        <v>6000</v>
      </c>
      <c r="Q53" s="16">
        <f>SUM(E53:P53)</f>
        <v>72000</v>
      </c>
      <c r="S53" s="36"/>
      <c r="T53" s="36"/>
      <c r="U53" s="36"/>
      <c r="AI53" s="3"/>
      <c r="AK53" s="36"/>
      <c r="AL53" s="36"/>
      <c r="AM53" s="36"/>
      <c r="BC53" s="1"/>
    </row>
    <row r="54" spans="1:55" ht="16" x14ac:dyDescent="0.2">
      <c r="A54" s="3"/>
      <c r="B54" t="s">
        <v>54</v>
      </c>
      <c r="C54" s="27">
        <v>5000</v>
      </c>
      <c r="D54" s="8">
        <v>1</v>
      </c>
      <c r="E54" s="4">
        <v>0</v>
      </c>
      <c r="F54" s="4">
        <v>0</v>
      </c>
      <c r="G54" s="4">
        <v>0</v>
      </c>
      <c r="H54" s="4">
        <f t="shared" ref="H54:P54" si="30">$C$52*$D54</f>
        <v>5000</v>
      </c>
      <c r="I54" s="4">
        <f t="shared" si="30"/>
        <v>5000</v>
      </c>
      <c r="J54" s="4">
        <f t="shared" si="30"/>
        <v>5000</v>
      </c>
      <c r="K54" s="4">
        <f t="shared" si="30"/>
        <v>5000</v>
      </c>
      <c r="L54" s="4">
        <f t="shared" si="30"/>
        <v>5000</v>
      </c>
      <c r="M54" s="4">
        <f t="shared" si="30"/>
        <v>5000</v>
      </c>
      <c r="N54" s="4">
        <f t="shared" si="30"/>
        <v>5000</v>
      </c>
      <c r="O54" s="4">
        <f t="shared" si="30"/>
        <v>5000</v>
      </c>
      <c r="P54" s="4">
        <f t="shared" si="30"/>
        <v>5000</v>
      </c>
      <c r="Q54" s="16">
        <f t="shared" ref="Q54" si="31">SUM(E54:P54)</f>
        <v>45000</v>
      </c>
      <c r="S54" s="36"/>
      <c r="T54" s="36"/>
      <c r="U54" s="36"/>
      <c r="AI54" s="3"/>
      <c r="AK54" s="36"/>
      <c r="AL54" s="36"/>
      <c r="AM54" s="36"/>
      <c r="BC54" s="1"/>
    </row>
    <row r="55" spans="1:55" ht="16" x14ac:dyDescent="0.2">
      <c r="A55" s="3"/>
      <c r="B55" t="s">
        <v>54</v>
      </c>
      <c r="C55" s="27">
        <v>3000</v>
      </c>
      <c r="D55" s="8">
        <v>1</v>
      </c>
      <c r="E55" s="4"/>
      <c r="F55" s="4"/>
      <c r="G55" s="4"/>
      <c r="H55" s="4"/>
      <c r="I55" s="4"/>
      <c r="J55" s="4"/>
      <c r="K55" s="4"/>
      <c r="L55" s="4"/>
      <c r="M55" s="4"/>
      <c r="N55" s="4">
        <f t="shared" ref="N55:P55" si="32">$C$55*$D55</f>
        <v>3000</v>
      </c>
      <c r="O55" s="4">
        <f t="shared" si="32"/>
        <v>3000</v>
      </c>
      <c r="P55" s="4">
        <f t="shared" si="32"/>
        <v>3000</v>
      </c>
      <c r="Q55" s="16">
        <f t="shared" si="27"/>
        <v>9000</v>
      </c>
      <c r="S55" s="36"/>
      <c r="T55" s="36"/>
      <c r="U55" s="36"/>
      <c r="AI55" s="3"/>
      <c r="AK55" s="36"/>
      <c r="AL55" s="36"/>
      <c r="AM55" s="36"/>
      <c r="BC55" s="1"/>
    </row>
    <row r="56" spans="1:55" ht="16" x14ac:dyDescent="0.2">
      <c r="A56" s="3"/>
      <c r="B56" t="s">
        <v>53</v>
      </c>
      <c r="C56" s="31">
        <f>SUM(D51:D55)</f>
        <v>6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6"/>
      <c r="S56" s="36"/>
      <c r="T56" s="36"/>
      <c r="U56" s="36"/>
      <c r="AI56" s="3"/>
      <c r="AK56" s="36"/>
      <c r="AL56" s="36"/>
      <c r="AM56" s="36"/>
      <c r="BC56" s="1"/>
    </row>
    <row r="57" spans="1:55" ht="16" x14ac:dyDescent="0.2">
      <c r="A57" s="3"/>
      <c r="B57" t="s">
        <v>25</v>
      </c>
      <c r="D57" s="8"/>
      <c r="E57" s="4">
        <f t="shared" ref="E57:P57" si="33">SUM(E51:E55)</f>
        <v>21000</v>
      </c>
      <c r="F57" s="4">
        <f t="shared" si="33"/>
        <v>21000</v>
      </c>
      <c r="G57" s="4">
        <f t="shared" si="33"/>
        <v>21000</v>
      </c>
      <c r="H57" s="4">
        <f t="shared" si="33"/>
        <v>26000</v>
      </c>
      <c r="I57" s="4">
        <f t="shared" si="33"/>
        <v>26000</v>
      </c>
      <c r="J57" s="4">
        <f t="shared" si="33"/>
        <v>26000</v>
      </c>
      <c r="K57" s="4">
        <f t="shared" si="33"/>
        <v>26000</v>
      </c>
      <c r="L57" s="4">
        <f t="shared" si="33"/>
        <v>26000</v>
      </c>
      <c r="M57" s="4">
        <f t="shared" si="33"/>
        <v>26000</v>
      </c>
      <c r="N57" s="4">
        <f t="shared" si="33"/>
        <v>29000</v>
      </c>
      <c r="O57" s="4">
        <f t="shared" si="33"/>
        <v>29000</v>
      </c>
      <c r="P57" s="4">
        <f t="shared" si="33"/>
        <v>29000</v>
      </c>
      <c r="Q57" s="16">
        <f t="shared" ref="Q57:Q61" si="34">SUM(E57:P57)</f>
        <v>306000</v>
      </c>
      <c r="S57" s="36"/>
      <c r="T57" s="36"/>
      <c r="U57" s="36"/>
      <c r="AI57" s="3"/>
      <c r="AK57" s="36"/>
      <c r="AL57" s="36"/>
      <c r="AM57" s="36"/>
      <c r="BC57" s="1"/>
    </row>
    <row r="58" spans="1:55" ht="16" x14ac:dyDescent="0.2">
      <c r="A58" s="3"/>
      <c r="B58" t="s">
        <v>94</v>
      </c>
      <c r="D58" s="24">
        <v>0.125</v>
      </c>
      <c r="E58" s="4">
        <f>$D$58*E57</f>
        <v>2625</v>
      </c>
      <c r="F58" s="4">
        <f t="shared" ref="F58:P58" si="35">$D$58*F57</f>
        <v>2625</v>
      </c>
      <c r="G58" s="4">
        <f t="shared" si="35"/>
        <v>2625</v>
      </c>
      <c r="H58" s="4">
        <f t="shared" si="35"/>
        <v>3250</v>
      </c>
      <c r="I58" s="4">
        <f t="shared" si="35"/>
        <v>3250</v>
      </c>
      <c r="J58" s="4">
        <f t="shared" si="35"/>
        <v>3250</v>
      </c>
      <c r="K58" s="4">
        <f t="shared" si="35"/>
        <v>3250</v>
      </c>
      <c r="L58" s="4">
        <f t="shared" si="35"/>
        <v>3250</v>
      </c>
      <c r="M58" s="4">
        <f t="shared" si="35"/>
        <v>3250</v>
      </c>
      <c r="N58" s="4">
        <f t="shared" si="35"/>
        <v>3625</v>
      </c>
      <c r="O58" s="4">
        <f t="shared" si="35"/>
        <v>3625</v>
      </c>
      <c r="P58" s="4">
        <f t="shared" si="35"/>
        <v>3625</v>
      </c>
      <c r="Q58" s="16">
        <f t="shared" si="34"/>
        <v>38250</v>
      </c>
      <c r="S58" s="36"/>
      <c r="T58" s="36"/>
      <c r="U58" s="36"/>
      <c r="AI58" s="3"/>
      <c r="AK58" s="36"/>
      <c r="AL58" s="36"/>
      <c r="AM58" s="36"/>
      <c r="BC58" s="1"/>
    </row>
    <row r="59" spans="1:55" ht="16" x14ac:dyDescent="0.2">
      <c r="A59" s="3"/>
      <c r="B59" t="s">
        <v>95</v>
      </c>
      <c r="D59" s="24">
        <v>7.6499999999999999E-2</v>
      </c>
      <c r="E59" s="4">
        <f>$D$59*E57</f>
        <v>1606.5</v>
      </c>
      <c r="F59" s="4">
        <f t="shared" ref="F59:P59" si="36">$D$59*F57</f>
        <v>1606.5</v>
      </c>
      <c r="G59" s="4">
        <f t="shared" si="36"/>
        <v>1606.5</v>
      </c>
      <c r="H59" s="4">
        <f t="shared" si="36"/>
        <v>1989</v>
      </c>
      <c r="I59" s="4">
        <f t="shared" si="36"/>
        <v>1989</v>
      </c>
      <c r="J59" s="4">
        <f t="shared" si="36"/>
        <v>1989</v>
      </c>
      <c r="K59" s="4">
        <f t="shared" si="36"/>
        <v>1989</v>
      </c>
      <c r="L59" s="4">
        <f t="shared" si="36"/>
        <v>1989</v>
      </c>
      <c r="M59" s="4">
        <f t="shared" si="36"/>
        <v>1989</v>
      </c>
      <c r="N59" s="4">
        <f t="shared" si="36"/>
        <v>2218.5</v>
      </c>
      <c r="O59" s="4">
        <f t="shared" si="36"/>
        <v>2218.5</v>
      </c>
      <c r="P59" s="4">
        <f t="shared" si="36"/>
        <v>2218.5</v>
      </c>
      <c r="Q59" s="16">
        <f t="shared" si="34"/>
        <v>23409</v>
      </c>
      <c r="S59" s="36"/>
      <c r="T59" s="36"/>
      <c r="U59" s="36"/>
      <c r="AI59" s="3"/>
      <c r="AK59" s="36"/>
      <c r="AL59" s="36"/>
      <c r="AM59" s="36"/>
      <c r="BC59" s="1"/>
    </row>
    <row r="60" spans="1:55" ht="16" x14ac:dyDescent="0.2">
      <c r="A60" s="3"/>
      <c r="B60" t="s">
        <v>93</v>
      </c>
      <c r="D60" s="62">
        <v>35</v>
      </c>
      <c r="E60" s="4">
        <f t="shared" ref="E60:P60" si="37">$D60*$C56</f>
        <v>210</v>
      </c>
      <c r="F60" s="4">
        <f t="shared" si="37"/>
        <v>210</v>
      </c>
      <c r="G60" s="4">
        <f t="shared" si="37"/>
        <v>210</v>
      </c>
      <c r="H60" s="4">
        <f t="shared" si="37"/>
        <v>210</v>
      </c>
      <c r="I60" s="4">
        <f t="shared" si="37"/>
        <v>210</v>
      </c>
      <c r="J60" s="4">
        <f t="shared" si="37"/>
        <v>210</v>
      </c>
      <c r="K60" s="4">
        <f t="shared" si="37"/>
        <v>210</v>
      </c>
      <c r="L60" s="4">
        <f t="shared" si="37"/>
        <v>210</v>
      </c>
      <c r="M60" s="4">
        <f t="shared" si="37"/>
        <v>210</v>
      </c>
      <c r="N60" s="4">
        <f t="shared" si="37"/>
        <v>210</v>
      </c>
      <c r="O60" s="4">
        <f t="shared" si="37"/>
        <v>210</v>
      </c>
      <c r="P60" s="4">
        <f t="shared" si="37"/>
        <v>210</v>
      </c>
      <c r="Q60" s="16">
        <f t="shared" si="34"/>
        <v>2520</v>
      </c>
      <c r="S60" s="36"/>
      <c r="T60" s="36"/>
      <c r="U60" s="36"/>
      <c r="AI60" s="3"/>
      <c r="AK60" s="36"/>
      <c r="AL60" s="36"/>
      <c r="AM60" s="36"/>
      <c r="BC60" s="1"/>
    </row>
    <row r="61" spans="1:55" ht="16" x14ac:dyDescent="0.2">
      <c r="A61" s="3"/>
      <c r="B61" t="s">
        <v>58</v>
      </c>
      <c r="D61" s="25">
        <v>0.23</v>
      </c>
      <c r="E61" s="4">
        <f>(E57/100)*$D61</f>
        <v>48.300000000000004</v>
      </c>
      <c r="F61" s="4">
        <f t="shared" ref="F61:P61" si="38">(F57/100)*$D61</f>
        <v>48.300000000000004</v>
      </c>
      <c r="G61" s="4">
        <f t="shared" si="38"/>
        <v>48.300000000000004</v>
      </c>
      <c r="H61" s="4">
        <f t="shared" si="38"/>
        <v>59.800000000000004</v>
      </c>
      <c r="I61" s="4">
        <f t="shared" si="38"/>
        <v>59.800000000000004</v>
      </c>
      <c r="J61" s="4">
        <f t="shared" si="38"/>
        <v>59.800000000000004</v>
      </c>
      <c r="K61" s="4">
        <f t="shared" si="38"/>
        <v>59.800000000000004</v>
      </c>
      <c r="L61" s="4">
        <f t="shared" si="38"/>
        <v>59.800000000000004</v>
      </c>
      <c r="M61" s="4">
        <f t="shared" si="38"/>
        <v>59.800000000000004</v>
      </c>
      <c r="N61" s="4">
        <f t="shared" si="38"/>
        <v>66.7</v>
      </c>
      <c r="O61" s="4">
        <f t="shared" si="38"/>
        <v>66.7</v>
      </c>
      <c r="P61" s="4">
        <f t="shared" si="38"/>
        <v>66.7</v>
      </c>
      <c r="Q61" s="16">
        <f t="shared" si="34"/>
        <v>703.80000000000018</v>
      </c>
      <c r="S61" s="36"/>
      <c r="T61" s="36"/>
      <c r="U61" s="36"/>
      <c r="AI61" s="3"/>
      <c r="AK61" s="36"/>
      <c r="AL61" s="36"/>
      <c r="AM61" s="36"/>
      <c r="BC61" s="1"/>
    </row>
    <row r="62" spans="1:55" ht="17" thickBot="1" x14ac:dyDescent="0.25">
      <c r="A62" s="3"/>
      <c r="D62" s="25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16"/>
      <c r="S62" s="36"/>
      <c r="T62" s="36"/>
      <c r="U62" s="36"/>
      <c r="AI62" s="3"/>
      <c r="AK62" s="36"/>
      <c r="AL62" s="36"/>
      <c r="AM62" s="36"/>
      <c r="BC62" s="1"/>
    </row>
    <row r="63" spans="1:55" ht="17" thickBot="1" x14ac:dyDescent="0.25">
      <c r="A63" s="3"/>
      <c r="B63" s="49" t="s">
        <v>28</v>
      </c>
      <c r="C63" s="55"/>
      <c r="D63" s="55"/>
      <c r="E63" s="42">
        <f t="shared" ref="E63:P63" si="39">SUM(E57:E61)</f>
        <v>25489.8</v>
      </c>
      <c r="F63" s="42">
        <f t="shared" si="39"/>
        <v>25489.8</v>
      </c>
      <c r="G63" s="42">
        <f t="shared" si="39"/>
        <v>25489.8</v>
      </c>
      <c r="H63" s="42">
        <f t="shared" si="39"/>
        <v>31508.799999999999</v>
      </c>
      <c r="I63" s="42">
        <f t="shared" si="39"/>
        <v>31508.799999999999</v>
      </c>
      <c r="J63" s="42">
        <f t="shared" si="39"/>
        <v>31508.799999999999</v>
      </c>
      <c r="K63" s="42">
        <f t="shared" si="39"/>
        <v>31508.799999999999</v>
      </c>
      <c r="L63" s="42">
        <f t="shared" si="39"/>
        <v>31508.799999999999</v>
      </c>
      <c r="M63" s="42">
        <f t="shared" si="39"/>
        <v>31508.799999999999</v>
      </c>
      <c r="N63" s="42">
        <f t="shared" si="39"/>
        <v>35120.199999999997</v>
      </c>
      <c r="O63" s="42">
        <f t="shared" si="39"/>
        <v>35120.199999999997</v>
      </c>
      <c r="P63" s="42">
        <f t="shared" si="39"/>
        <v>35120.199999999997</v>
      </c>
      <c r="Q63" s="45">
        <f t="shared" ref="Q63" si="40">SUM(E63:P63)</f>
        <v>370882.8</v>
      </c>
      <c r="S63" s="36"/>
      <c r="T63" s="36"/>
      <c r="U63" s="36"/>
      <c r="AI63" s="3"/>
      <c r="AK63" s="36"/>
      <c r="AL63" s="36"/>
      <c r="AM63" s="36"/>
      <c r="BC63" s="1"/>
    </row>
    <row r="64" spans="1:55" x14ac:dyDescent="0.2"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16"/>
      <c r="BC64" s="1"/>
    </row>
    <row r="65" spans="2:58" ht="16" x14ac:dyDescent="0.2">
      <c r="B65" s="48" t="s">
        <v>12</v>
      </c>
      <c r="C65" s="3"/>
      <c r="D65" s="3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15"/>
      <c r="S65" s="3"/>
      <c r="T65" s="3"/>
      <c r="U65" s="3"/>
      <c r="AK65" s="3"/>
      <c r="AL65" s="3"/>
      <c r="AM65" s="3"/>
      <c r="BB65" s="3"/>
      <c r="BC65" s="1"/>
    </row>
    <row r="66" spans="2:58" x14ac:dyDescent="0.2">
      <c r="Q66" s="13"/>
      <c r="BC66" s="1"/>
    </row>
    <row r="67" spans="2:58" ht="16" x14ac:dyDescent="0.2">
      <c r="B67" s="48" t="s">
        <v>49</v>
      </c>
      <c r="C67" s="3"/>
      <c r="D67" s="3"/>
      <c r="Q67" s="13"/>
      <c r="S67" s="3"/>
      <c r="T67" s="3"/>
      <c r="U67" s="3"/>
      <c r="AK67" s="3"/>
      <c r="AL67" s="3"/>
      <c r="AM67" s="3"/>
      <c r="BC67" s="1"/>
      <c r="BD67" s="3"/>
    </row>
    <row r="68" spans="2:58" x14ac:dyDescent="0.2">
      <c r="B68" t="s">
        <v>47</v>
      </c>
      <c r="E68" s="4">
        <v>1000</v>
      </c>
      <c r="F68" s="4">
        <v>100</v>
      </c>
      <c r="G68" s="4">
        <f t="shared" ref="F68:P71" si="41">F68</f>
        <v>100</v>
      </c>
      <c r="H68" s="4">
        <f t="shared" si="41"/>
        <v>100</v>
      </c>
      <c r="I68" s="4">
        <f t="shared" si="41"/>
        <v>100</v>
      </c>
      <c r="J68" s="4">
        <f t="shared" si="41"/>
        <v>100</v>
      </c>
      <c r="K68" s="4">
        <f t="shared" si="41"/>
        <v>100</v>
      </c>
      <c r="L68" s="4">
        <f t="shared" si="41"/>
        <v>100</v>
      </c>
      <c r="M68" s="4">
        <f t="shared" si="41"/>
        <v>100</v>
      </c>
      <c r="N68" s="4">
        <f t="shared" si="41"/>
        <v>100</v>
      </c>
      <c r="O68" s="4">
        <f t="shared" si="41"/>
        <v>100</v>
      </c>
      <c r="P68" s="4">
        <f t="shared" si="41"/>
        <v>100</v>
      </c>
      <c r="Q68" s="16">
        <f t="shared" ref="Q68:Q73" si="42">SUM(E68:P68)</f>
        <v>2100</v>
      </c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C68" s="1"/>
      <c r="BD68" s="4"/>
      <c r="BE68" s="4"/>
      <c r="BF68" s="4"/>
    </row>
    <row r="69" spans="2:58" x14ac:dyDescent="0.2">
      <c r="B69" t="s">
        <v>48</v>
      </c>
      <c r="E69" s="4">
        <v>5000</v>
      </c>
      <c r="F69" s="4">
        <v>5000</v>
      </c>
      <c r="G69" s="4">
        <v>0</v>
      </c>
      <c r="H69" s="4">
        <f t="shared" si="41"/>
        <v>0</v>
      </c>
      <c r="I69" s="4">
        <f t="shared" si="41"/>
        <v>0</v>
      </c>
      <c r="J69" s="4">
        <f t="shared" si="41"/>
        <v>0</v>
      </c>
      <c r="K69" s="4">
        <f t="shared" si="41"/>
        <v>0</v>
      </c>
      <c r="L69" s="4">
        <f t="shared" si="41"/>
        <v>0</v>
      </c>
      <c r="M69" s="4">
        <f t="shared" si="41"/>
        <v>0</v>
      </c>
      <c r="N69" s="4">
        <f t="shared" si="41"/>
        <v>0</v>
      </c>
      <c r="O69" s="4">
        <f t="shared" si="41"/>
        <v>0</v>
      </c>
      <c r="P69" s="4">
        <f t="shared" si="41"/>
        <v>0</v>
      </c>
      <c r="Q69" s="16">
        <f t="shared" si="42"/>
        <v>10000</v>
      </c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C69" s="1"/>
      <c r="BD69" s="4"/>
      <c r="BE69" s="4"/>
      <c r="BF69" s="4"/>
    </row>
    <row r="70" spans="2:58" x14ac:dyDescent="0.2">
      <c r="B70" t="s">
        <v>13</v>
      </c>
      <c r="E70" s="4">
        <v>0</v>
      </c>
      <c r="F70" s="4">
        <f t="shared" si="41"/>
        <v>0</v>
      </c>
      <c r="G70" s="4">
        <f t="shared" si="41"/>
        <v>0</v>
      </c>
      <c r="H70" s="4">
        <f t="shared" si="41"/>
        <v>0</v>
      </c>
      <c r="I70" s="4">
        <f t="shared" si="41"/>
        <v>0</v>
      </c>
      <c r="J70" s="4">
        <f t="shared" si="41"/>
        <v>0</v>
      </c>
      <c r="K70" s="4">
        <f t="shared" si="41"/>
        <v>0</v>
      </c>
      <c r="L70" s="4">
        <f t="shared" si="41"/>
        <v>0</v>
      </c>
      <c r="M70" s="4">
        <f t="shared" si="41"/>
        <v>0</v>
      </c>
      <c r="N70" s="4">
        <f t="shared" si="41"/>
        <v>0</v>
      </c>
      <c r="O70" s="4">
        <f t="shared" si="41"/>
        <v>0</v>
      </c>
      <c r="P70" s="4">
        <f t="shared" si="41"/>
        <v>0</v>
      </c>
      <c r="Q70" s="16">
        <f t="shared" si="42"/>
        <v>0</v>
      </c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C70" s="1"/>
      <c r="BD70" s="4"/>
      <c r="BE70" s="4"/>
      <c r="BF70" s="4"/>
    </row>
    <row r="71" spans="2:58" x14ac:dyDescent="0.2">
      <c r="B71" t="s">
        <v>13</v>
      </c>
      <c r="E71" s="4">
        <v>0</v>
      </c>
      <c r="F71" s="4">
        <f t="shared" si="41"/>
        <v>0</v>
      </c>
      <c r="G71" s="4">
        <f t="shared" si="41"/>
        <v>0</v>
      </c>
      <c r="H71" s="4">
        <f t="shared" si="41"/>
        <v>0</v>
      </c>
      <c r="I71" s="4">
        <f t="shared" si="41"/>
        <v>0</v>
      </c>
      <c r="J71" s="4">
        <f t="shared" si="41"/>
        <v>0</v>
      </c>
      <c r="K71" s="4">
        <f t="shared" si="41"/>
        <v>0</v>
      </c>
      <c r="L71" s="4">
        <f t="shared" si="41"/>
        <v>0</v>
      </c>
      <c r="M71" s="4">
        <f t="shared" si="41"/>
        <v>0</v>
      </c>
      <c r="N71" s="4">
        <f t="shared" si="41"/>
        <v>0</v>
      </c>
      <c r="O71" s="4">
        <f t="shared" si="41"/>
        <v>0</v>
      </c>
      <c r="P71" s="4">
        <f t="shared" si="41"/>
        <v>0</v>
      </c>
      <c r="Q71" s="16">
        <f t="shared" si="42"/>
        <v>0</v>
      </c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C71" s="1"/>
      <c r="BD71" s="4"/>
      <c r="BE71" s="4"/>
      <c r="BF71" s="4"/>
    </row>
    <row r="72" spans="2:58" ht="16" thickBot="1" x14ac:dyDescent="0.25"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16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C72" s="1"/>
      <c r="BD72" s="4"/>
      <c r="BE72" s="4"/>
      <c r="BF72" s="4"/>
    </row>
    <row r="73" spans="2:58" ht="17" thickBot="1" x14ac:dyDescent="0.25">
      <c r="B73" s="49" t="s">
        <v>14</v>
      </c>
      <c r="C73" s="41"/>
      <c r="D73" s="41"/>
      <c r="E73" s="42">
        <f t="shared" ref="E73:P73" si="43">SUM(E68:E71)</f>
        <v>6000</v>
      </c>
      <c r="F73" s="42">
        <f t="shared" si="43"/>
        <v>5100</v>
      </c>
      <c r="G73" s="42">
        <f t="shared" si="43"/>
        <v>100</v>
      </c>
      <c r="H73" s="42">
        <f t="shared" si="43"/>
        <v>100</v>
      </c>
      <c r="I73" s="42">
        <f t="shared" si="43"/>
        <v>100</v>
      </c>
      <c r="J73" s="42">
        <f t="shared" si="43"/>
        <v>100</v>
      </c>
      <c r="K73" s="42">
        <f t="shared" si="43"/>
        <v>100</v>
      </c>
      <c r="L73" s="42">
        <f t="shared" si="43"/>
        <v>100</v>
      </c>
      <c r="M73" s="42">
        <f t="shared" si="43"/>
        <v>100</v>
      </c>
      <c r="N73" s="42">
        <f t="shared" si="43"/>
        <v>100</v>
      </c>
      <c r="O73" s="42">
        <f t="shared" si="43"/>
        <v>100</v>
      </c>
      <c r="P73" s="42">
        <f t="shared" si="43"/>
        <v>100</v>
      </c>
      <c r="Q73" s="45">
        <f t="shared" si="42"/>
        <v>12100</v>
      </c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C73" s="1"/>
      <c r="BD73" s="4"/>
      <c r="BE73" s="4"/>
      <c r="BF73" s="4"/>
    </row>
    <row r="74" spans="2:58" x14ac:dyDescent="0.2">
      <c r="Q74" s="13"/>
      <c r="BC74" s="1"/>
    </row>
    <row r="75" spans="2:58" ht="16" x14ac:dyDescent="0.2">
      <c r="B75" s="48" t="s">
        <v>75</v>
      </c>
      <c r="C75" s="3"/>
      <c r="D75" s="3"/>
      <c r="Q75" s="13"/>
      <c r="BC75" s="1"/>
    </row>
    <row r="76" spans="2:58" x14ac:dyDescent="0.2">
      <c r="B76" t="s">
        <v>52</v>
      </c>
      <c r="E76" s="4">
        <v>1000</v>
      </c>
      <c r="F76" s="4">
        <f t="shared" ref="F76:P81" si="44">E76</f>
        <v>1000</v>
      </c>
      <c r="G76" s="4">
        <f t="shared" si="44"/>
        <v>1000</v>
      </c>
      <c r="H76" s="4">
        <f t="shared" si="44"/>
        <v>1000</v>
      </c>
      <c r="I76" s="4">
        <f t="shared" si="44"/>
        <v>1000</v>
      </c>
      <c r="J76" s="4">
        <f t="shared" si="44"/>
        <v>1000</v>
      </c>
      <c r="K76" s="4">
        <f t="shared" si="44"/>
        <v>1000</v>
      </c>
      <c r="L76" s="4">
        <f t="shared" si="44"/>
        <v>1000</v>
      </c>
      <c r="M76" s="4">
        <f t="shared" si="44"/>
        <v>1000</v>
      </c>
      <c r="N76" s="4">
        <f t="shared" si="44"/>
        <v>1000</v>
      </c>
      <c r="O76" s="4">
        <f t="shared" si="44"/>
        <v>1000</v>
      </c>
      <c r="P76" s="4">
        <f t="shared" si="44"/>
        <v>1000</v>
      </c>
      <c r="Q76" s="16">
        <f t="shared" ref="Q76:Q84" si="45">SUM(E76:P76)</f>
        <v>12000</v>
      </c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C76" s="1"/>
      <c r="BD76" s="4"/>
      <c r="BE76" s="4"/>
      <c r="BF76" s="4"/>
    </row>
    <row r="77" spans="2:58" x14ac:dyDescent="0.2">
      <c r="B77" t="s">
        <v>16</v>
      </c>
      <c r="E77" s="4">
        <v>0</v>
      </c>
      <c r="F77" s="4">
        <f t="shared" si="44"/>
        <v>0</v>
      </c>
      <c r="G77" s="4">
        <f t="shared" si="44"/>
        <v>0</v>
      </c>
      <c r="H77" s="4">
        <f t="shared" si="44"/>
        <v>0</v>
      </c>
      <c r="I77" s="4">
        <f t="shared" si="44"/>
        <v>0</v>
      </c>
      <c r="J77" s="4">
        <f t="shared" si="44"/>
        <v>0</v>
      </c>
      <c r="K77" s="4">
        <f t="shared" si="44"/>
        <v>0</v>
      </c>
      <c r="L77" s="4">
        <f t="shared" si="44"/>
        <v>0</v>
      </c>
      <c r="M77" s="4">
        <f t="shared" si="44"/>
        <v>0</v>
      </c>
      <c r="N77" s="4">
        <f t="shared" si="44"/>
        <v>0</v>
      </c>
      <c r="O77" s="4">
        <f t="shared" si="44"/>
        <v>0</v>
      </c>
      <c r="P77" s="4">
        <f t="shared" si="44"/>
        <v>0</v>
      </c>
      <c r="Q77" s="16">
        <f t="shared" si="45"/>
        <v>0</v>
      </c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C77" s="1"/>
      <c r="BD77" s="4"/>
      <c r="BE77" s="4"/>
      <c r="BF77" s="4"/>
    </row>
    <row r="78" spans="2:58" x14ac:dyDescent="0.2">
      <c r="B78" t="s">
        <v>17</v>
      </c>
      <c r="E78" s="4">
        <v>0</v>
      </c>
      <c r="F78" s="4">
        <f t="shared" si="44"/>
        <v>0</v>
      </c>
      <c r="G78" s="4">
        <f t="shared" si="44"/>
        <v>0</v>
      </c>
      <c r="H78" s="4">
        <f t="shared" si="44"/>
        <v>0</v>
      </c>
      <c r="I78" s="4">
        <f t="shared" si="44"/>
        <v>0</v>
      </c>
      <c r="J78" s="4">
        <f t="shared" si="44"/>
        <v>0</v>
      </c>
      <c r="K78" s="4">
        <f t="shared" si="44"/>
        <v>0</v>
      </c>
      <c r="L78" s="4">
        <f t="shared" si="44"/>
        <v>0</v>
      </c>
      <c r="M78" s="4">
        <f t="shared" si="44"/>
        <v>0</v>
      </c>
      <c r="N78" s="4">
        <f t="shared" si="44"/>
        <v>0</v>
      </c>
      <c r="O78" s="4">
        <f t="shared" si="44"/>
        <v>0</v>
      </c>
      <c r="P78" s="4">
        <f t="shared" si="44"/>
        <v>0</v>
      </c>
      <c r="Q78" s="16">
        <f t="shared" si="45"/>
        <v>0</v>
      </c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C78" s="1"/>
      <c r="BD78" s="4"/>
      <c r="BE78" s="4"/>
      <c r="BF78" s="4"/>
    </row>
    <row r="79" spans="2:58" x14ac:dyDescent="0.2">
      <c r="B79" t="s">
        <v>18</v>
      </c>
      <c r="E79" s="4">
        <v>0</v>
      </c>
      <c r="F79" s="4">
        <f t="shared" si="44"/>
        <v>0</v>
      </c>
      <c r="G79" s="4">
        <f t="shared" si="44"/>
        <v>0</v>
      </c>
      <c r="H79" s="4">
        <f t="shared" si="44"/>
        <v>0</v>
      </c>
      <c r="I79" s="4">
        <f t="shared" si="44"/>
        <v>0</v>
      </c>
      <c r="J79" s="4">
        <f t="shared" si="44"/>
        <v>0</v>
      </c>
      <c r="K79" s="4">
        <f t="shared" si="44"/>
        <v>0</v>
      </c>
      <c r="L79" s="4">
        <f t="shared" si="44"/>
        <v>0</v>
      </c>
      <c r="M79" s="4">
        <f t="shared" si="44"/>
        <v>0</v>
      </c>
      <c r="N79" s="4">
        <f t="shared" si="44"/>
        <v>0</v>
      </c>
      <c r="O79" s="4">
        <f t="shared" si="44"/>
        <v>0</v>
      </c>
      <c r="P79" s="4">
        <f t="shared" si="44"/>
        <v>0</v>
      </c>
      <c r="Q79" s="16">
        <f t="shared" si="45"/>
        <v>0</v>
      </c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C79" s="1"/>
      <c r="BD79" s="4"/>
      <c r="BE79" s="4"/>
      <c r="BF79" s="4"/>
    </row>
    <row r="80" spans="2:58" x14ac:dyDescent="0.2">
      <c r="B80" t="s">
        <v>19</v>
      </c>
      <c r="E80" s="4">
        <v>0</v>
      </c>
      <c r="F80" s="4">
        <f t="shared" si="44"/>
        <v>0</v>
      </c>
      <c r="G80" s="4">
        <f t="shared" si="44"/>
        <v>0</v>
      </c>
      <c r="H80" s="4">
        <f t="shared" si="44"/>
        <v>0</v>
      </c>
      <c r="I80" s="4">
        <f t="shared" si="44"/>
        <v>0</v>
      </c>
      <c r="J80" s="4">
        <f t="shared" si="44"/>
        <v>0</v>
      </c>
      <c r="K80" s="4">
        <f t="shared" si="44"/>
        <v>0</v>
      </c>
      <c r="L80" s="4">
        <f t="shared" si="44"/>
        <v>0</v>
      </c>
      <c r="M80" s="4">
        <f t="shared" si="44"/>
        <v>0</v>
      </c>
      <c r="N80" s="4">
        <f t="shared" si="44"/>
        <v>0</v>
      </c>
      <c r="O80" s="4">
        <f t="shared" si="44"/>
        <v>0</v>
      </c>
      <c r="P80" s="4">
        <f t="shared" si="44"/>
        <v>0</v>
      </c>
      <c r="Q80" s="16">
        <f t="shared" si="45"/>
        <v>0</v>
      </c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C80" s="1"/>
      <c r="BD80" s="4"/>
      <c r="BE80" s="4"/>
      <c r="BF80" s="4"/>
    </row>
    <row r="81" spans="2:59" x14ac:dyDescent="0.2">
      <c r="B81" t="s">
        <v>22</v>
      </c>
      <c r="E81" s="4">
        <v>0</v>
      </c>
      <c r="F81" s="4">
        <f t="shared" si="44"/>
        <v>0</v>
      </c>
      <c r="G81" s="4">
        <f t="shared" si="44"/>
        <v>0</v>
      </c>
      <c r="H81" s="4">
        <f t="shared" si="44"/>
        <v>0</v>
      </c>
      <c r="I81" s="4">
        <f t="shared" si="44"/>
        <v>0</v>
      </c>
      <c r="J81" s="4">
        <f t="shared" si="44"/>
        <v>0</v>
      </c>
      <c r="K81" s="4">
        <f t="shared" si="44"/>
        <v>0</v>
      </c>
      <c r="L81" s="4">
        <f t="shared" si="44"/>
        <v>0</v>
      </c>
      <c r="M81" s="4">
        <f t="shared" si="44"/>
        <v>0</v>
      </c>
      <c r="N81" s="4">
        <f t="shared" si="44"/>
        <v>0</v>
      </c>
      <c r="O81" s="4">
        <f t="shared" si="44"/>
        <v>0</v>
      </c>
      <c r="P81" s="4">
        <f t="shared" si="44"/>
        <v>0</v>
      </c>
      <c r="Q81" s="16">
        <f t="shared" si="45"/>
        <v>0</v>
      </c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C81" s="1"/>
      <c r="BD81" s="4"/>
      <c r="BE81" s="4"/>
      <c r="BF81" s="4"/>
    </row>
    <row r="82" spans="2:59" ht="16" x14ac:dyDescent="0.2">
      <c r="B82" s="49" t="s">
        <v>76</v>
      </c>
      <c r="C82" s="55"/>
      <c r="D82" s="55"/>
      <c r="E82" s="42">
        <f t="shared" ref="E82:P82" si="46">SUM(E76:E81)</f>
        <v>1000</v>
      </c>
      <c r="F82" s="42">
        <f t="shared" si="46"/>
        <v>1000</v>
      </c>
      <c r="G82" s="42">
        <f t="shared" si="46"/>
        <v>1000</v>
      </c>
      <c r="H82" s="42">
        <f t="shared" si="46"/>
        <v>1000</v>
      </c>
      <c r="I82" s="42">
        <f t="shared" si="46"/>
        <v>1000</v>
      </c>
      <c r="J82" s="42">
        <f t="shared" si="46"/>
        <v>1000</v>
      </c>
      <c r="K82" s="42">
        <f t="shared" si="46"/>
        <v>1000</v>
      </c>
      <c r="L82" s="42">
        <f t="shared" si="46"/>
        <v>1000</v>
      </c>
      <c r="M82" s="42">
        <f t="shared" si="46"/>
        <v>1000</v>
      </c>
      <c r="N82" s="42">
        <f t="shared" si="46"/>
        <v>1000</v>
      </c>
      <c r="O82" s="42">
        <f t="shared" si="46"/>
        <v>1000</v>
      </c>
      <c r="P82" s="42">
        <f t="shared" si="46"/>
        <v>1000</v>
      </c>
      <c r="Q82" s="59">
        <f t="shared" si="45"/>
        <v>12000</v>
      </c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C82" s="1"/>
      <c r="BD82" s="4"/>
      <c r="BE82" s="4"/>
      <c r="BF82" s="4"/>
    </row>
    <row r="83" spans="2:59" ht="16" thickBot="1" x14ac:dyDescent="0.25"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16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C83" s="1"/>
      <c r="BD83" s="4"/>
      <c r="BE83" s="4"/>
      <c r="BF83" s="4"/>
    </row>
    <row r="84" spans="2:59" ht="17" thickBot="1" x14ac:dyDescent="0.25">
      <c r="B84" s="49" t="s">
        <v>23</v>
      </c>
      <c r="C84" s="49"/>
      <c r="D84" s="49"/>
      <c r="E84" s="42">
        <f t="shared" ref="E84:P84" si="47">E73+E82</f>
        <v>7000</v>
      </c>
      <c r="F84" s="42">
        <f t="shared" si="47"/>
        <v>6100</v>
      </c>
      <c r="G84" s="42">
        <f t="shared" si="47"/>
        <v>1100</v>
      </c>
      <c r="H84" s="42">
        <f t="shared" si="47"/>
        <v>1100</v>
      </c>
      <c r="I84" s="42">
        <f t="shared" si="47"/>
        <v>1100</v>
      </c>
      <c r="J84" s="42">
        <f t="shared" si="47"/>
        <v>1100</v>
      </c>
      <c r="K84" s="42">
        <f t="shared" si="47"/>
        <v>1100</v>
      </c>
      <c r="L84" s="42">
        <f t="shared" si="47"/>
        <v>1100</v>
      </c>
      <c r="M84" s="42">
        <f t="shared" si="47"/>
        <v>1100</v>
      </c>
      <c r="N84" s="42">
        <f t="shared" si="47"/>
        <v>1100</v>
      </c>
      <c r="O84" s="42">
        <f t="shared" si="47"/>
        <v>1100</v>
      </c>
      <c r="P84" s="42">
        <f t="shared" si="47"/>
        <v>1100</v>
      </c>
      <c r="Q84" s="45">
        <f t="shared" si="45"/>
        <v>24100</v>
      </c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C84" s="1"/>
      <c r="BD84" s="4"/>
      <c r="BE84" s="4"/>
      <c r="BF84" s="4"/>
    </row>
    <row r="85" spans="2:59" ht="16" x14ac:dyDescent="0.2">
      <c r="B85" s="18"/>
      <c r="C85" s="18"/>
      <c r="D85" s="1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16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C85" s="1"/>
      <c r="BD85" s="4"/>
      <c r="BE85" s="4"/>
      <c r="BF85" s="4"/>
    </row>
    <row r="86" spans="2:59" ht="16" x14ac:dyDescent="0.2">
      <c r="B86" s="48" t="s">
        <v>83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16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C86" s="1"/>
      <c r="BD86" s="4"/>
      <c r="BE86" s="4"/>
      <c r="BF86" s="4"/>
    </row>
    <row r="87" spans="2:59" x14ac:dyDescent="0.2">
      <c r="B87" t="s">
        <v>80</v>
      </c>
      <c r="E87" s="4">
        <v>300</v>
      </c>
      <c r="F87" s="4">
        <f t="shared" ref="F87:P90" si="48">E87</f>
        <v>300</v>
      </c>
      <c r="G87" s="4">
        <f t="shared" si="48"/>
        <v>300</v>
      </c>
      <c r="H87" s="4">
        <f t="shared" si="48"/>
        <v>300</v>
      </c>
      <c r="I87" s="4">
        <f t="shared" si="48"/>
        <v>300</v>
      </c>
      <c r="J87" s="4">
        <f t="shared" si="48"/>
        <v>300</v>
      </c>
      <c r="K87" s="4">
        <f t="shared" si="48"/>
        <v>300</v>
      </c>
      <c r="L87" s="4">
        <f t="shared" si="48"/>
        <v>300</v>
      </c>
      <c r="M87" s="4">
        <f t="shared" si="48"/>
        <v>300</v>
      </c>
      <c r="N87" s="4">
        <f t="shared" si="48"/>
        <v>300</v>
      </c>
      <c r="O87" s="4">
        <f t="shared" si="48"/>
        <v>300</v>
      </c>
      <c r="P87" s="4">
        <f t="shared" si="48"/>
        <v>300</v>
      </c>
      <c r="Q87" s="16">
        <f t="shared" ref="Q87:Q105" si="49">SUM(E87:P87)</f>
        <v>3600</v>
      </c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C87" s="1"/>
      <c r="BD87" s="4"/>
      <c r="BE87" s="4"/>
      <c r="BF87" s="4"/>
      <c r="BG87" s="4"/>
    </row>
    <row r="88" spans="2:59" x14ac:dyDescent="0.2">
      <c r="B88" t="s">
        <v>84</v>
      </c>
      <c r="E88" s="4">
        <v>35</v>
      </c>
      <c r="F88" s="4">
        <v>35</v>
      </c>
      <c r="G88" s="4">
        <v>35</v>
      </c>
      <c r="H88" s="4">
        <v>35</v>
      </c>
      <c r="I88" s="4">
        <v>35</v>
      </c>
      <c r="J88" s="4">
        <v>35</v>
      </c>
      <c r="K88" s="4">
        <v>35</v>
      </c>
      <c r="L88" s="4">
        <v>35</v>
      </c>
      <c r="M88" s="4">
        <v>35</v>
      </c>
      <c r="N88" s="4">
        <v>35</v>
      </c>
      <c r="O88" s="4">
        <v>35</v>
      </c>
      <c r="P88" s="4">
        <v>35</v>
      </c>
      <c r="Q88" s="16">
        <f t="shared" si="49"/>
        <v>420</v>
      </c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C88" s="1"/>
      <c r="BD88" s="4"/>
      <c r="BE88" s="4"/>
      <c r="BF88" s="4"/>
      <c r="BG88" s="4"/>
    </row>
    <row r="89" spans="2:59" x14ac:dyDescent="0.2">
      <c r="B89" t="s">
        <v>90</v>
      </c>
      <c r="E89" s="4">
        <v>100</v>
      </c>
      <c r="F89" s="4">
        <f t="shared" si="48"/>
        <v>100</v>
      </c>
      <c r="G89" s="4">
        <f t="shared" si="48"/>
        <v>100</v>
      </c>
      <c r="H89" s="4">
        <f t="shared" si="48"/>
        <v>100</v>
      </c>
      <c r="I89" s="4">
        <f t="shared" si="48"/>
        <v>100</v>
      </c>
      <c r="J89" s="4">
        <f t="shared" si="48"/>
        <v>100</v>
      </c>
      <c r="K89" s="4">
        <f t="shared" si="48"/>
        <v>100</v>
      </c>
      <c r="L89" s="4">
        <f t="shared" si="48"/>
        <v>100</v>
      </c>
      <c r="M89" s="4">
        <f t="shared" si="48"/>
        <v>100</v>
      </c>
      <c r="N89" s="4">
        <f t="shared" si="48"/>
        <v>100</v>
      </c>
      <c r="O89" s="4">
        <f t="shared" si="48"/>
        <v>100</v>
      </c>
      <c r="P89" s="4">
        <f t="shared" si="48"/>
        <v>100</v>
      </c>
      <c r="Q89" s="16">
        <f t="shared" si="49"/>
        <v>1200</v>
      </c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C89" s="1"/>
      <c r="BD89" s="4"/>
      <c r="BE89" s="4"/>
      <c r="BF89" s="4"/>
      <c r="BG89" s="4"/>
    </row>
    <row r="90" spans="2:59" x14ac:dyDescent="0.2">
      <c r="B90" t="s">
        <v>85</v>
      </c>
      <c r="E90" s="4">
        <v>50</v>
      </c>
      <c r="F90" s="4">
        <f t="shared" si="48"/>
        <v>50</v>
      </c>
      <c r="G90" s="4">
        <f t="shared" si="48"/>
        <v>50</v>
      </c>
      <c r="H90" s="4">
        <f t="shared" si="48"/>
        <v>50</v>
      </c>
      <c r="I90" s="4">
        <f t="shared" si="48"/>
        <v>50</v>
      </c>
      <c r="J90" s="4">
        <f t="shared" si="48"/>
        <v>50</v>
      </c>
      <c r="K90" s="4">
        <f t="shared" si="48"/>
        <v>50</v>
      </c>
      <c r="L90" s="4">
        <f t="shared" si="48"/>
        <v>50</v>
      </c>
      <c r="M90" s="4">
        <f t="shared" si="48"/>
        <v>50</v>
      </c>
      <c r="N90" s="4">
        <f t="shared" si="48"/>
        <v>50</v>
      </c>
      <c r="O90" s="4">
        <f t="shared" si="48"/>
        <v>50</v>
      </c>
      <c r="P90" s="4">
        <f t="shared" si="48"/>
        <v>50</v>
      </c>
      <c r="Q90" s="16">
        <f t="shared" si="49"/>
        <v>600</v>
      </c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C90" s="1"/>
      <c r="BD90" s="4"/>
      <c r="BE90" s="4"/>
      <c r="BF90" s="4"/>
      <c r="BG90" s="4"/>
    </row>
    <row r="91" spans="2:59" x14ac:dyDescent="0.2">
      <c r="B91" t="s">
        <v>102</v>
      </c>
      <c r="C91" s="27">
        <v>100000</v>
      </c>
      <c r="E91" s="4">
        <f>$C91/60</f>
        <v>1666.6666666666667</v>
      </c>
      <c r="F91" s="4">
        <f t="shared" ref="F91:P91" si="50">$C91/60</f>
        <v>1666.6666666666667</v>
      </c>
      <c r="G91" s="4">
        <f t="shared" si="50"/>
        <v>1666.6666666666667</v>
      </c>
      <c r="H91" s="4">
        <f t="shared" si="50"/>
        <v>1666.6666666666667</v>
      </c>
      <c r="I91" s="4">
        <f t="shared" si="50"/>
        <v>1666.6666666666667</v>
      </c>
      <c r="J91" s="4">
        <f t="shared" si="50"/>
        <v>1666.6666666666667</v>
      </c>
      <c r="K91" s="4">
        <f t="shared" si="50"/>
        <v>1666.6666666666667</v>
      </c>
      <c r="L91" s="4">
        <f t="shared" si="50"/>
        <v>1666.6666666666667</v>
      </c>
      <c r="M91" s="4">
        <f t="shared" si="50"/>
        <v>1666.6666666666667</v>
      </c>
      <c r="N91" s="4">
        <f t="shared" si="50"/>
        <v>1666.6666666666667</v>
      </c>
      <c r="O91" s="4">
        <f t="shared" si="50"/>
        <v>1666.6666666666667</v>
      </c>
      <c r="P91" s="4">
        <f t="shared" si="50"/>
        <v>1666.6666666666667</v>
      </c>
      <c r="Q91" s="16">
        <f t="shared" si="49"/>
        <v>20000</v>
      </c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C91" s="1"/>
      <c r="BD91" s="4"/>
      <c r="BE91" s="4"/>
      <c r="BF91" s="4"/>
      <c r="BG91" s="4"/>
    </row>
    <row r="92" spans="2:59" x14ac:dyDescent="0.2">
      <c r="B92" t="s">
        <v>82</v>
      </c>
      <c r="E92" s="4">
        <v>100</v>
      </c>
      <c r="F92" s="4">
        <v>100</v>
      </c>
      <c r="G92" s="4">
        <v>100</v>
      </c>
      <c r="H92" s="4">
        <v>100</v>
      </c>
      <c r="I92" s="4">
        <v>100</v>
      </c>
      <c r="J92" s="4">
        <v>100</v>
      </c>
      <c r="K92" s="4">
        <v>100</v>
      </c>
      <c r="L92" s="4">
        <v>100</v>
      </c>
      <c r="M92" s="4">
        <v>100</v>
      </c>
      <c r="N92" s="4">
        <v>100</v>
      </c>
      <c r="O92" s="4">
        <v>100</v>
      </c>
      <c r="P92" s="4">
        <v>100</v>
      </c>
      <c r="Q92" s="16">
        <f t="shared" si="49"/>
        <v>1200</v>
      </c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C92" s="1"/>
      <c r="BD92" s="4"/>
      <c r="BE92" s="4"/>
      <c r="BF92" s="4"/>
      <c r="BG92" s="4"/>
    </row>
    <row r="93" spans="2:59" x14ac:dyDescent="0.2">
      <c r="B93" t="s">
        <v>91</v>
      </c>
      <c r="E93" s="4">
        <v>250</v>
      </c>
      <c r="F93" s="4">
        <v>250</v>
      </c>
      <c r="G93" s="4">
        <v>250</v>
      </c>
      <c r="H93" s="4">
        <v>250</v>
      </c>
      <c r="I93" s="4">
        <v>250</v>
      </c>
      <c r="J93" s="4">
        <v>250</v>
      </c>
      <c r="K93" s="4">
        <v>250</v>
      </c>
      <c r="L93" s="4">
        <v>250</v>
      </c>
      <c r="M93" s="4">
        <v>250</v>
      </c>
      <c r="N93" s="4">
        <v>250</v>
      </c>
      <c r="O93" s="4">
        <v>250</v>
      </c>
      <c r="P93" s="4">
        <v>250</v>
      </c>
      <c r="Q93" s="16">
        <f t="shared" si="49"/>
        <v>3000</v>
      </c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C93" s="1"/>
      <c r="BD93" s="4"/>
      <c r="BE93" s="4"/>
      <c r="BF93" s="4"/>
      <c r="BG93" s="4"/>
    </row>
    <row r="94" spans="2:59" x14ac:dyDescent="0.2">
      <c r="B94" t="s">
        <v>86</v>
      </c>
      <c r="E94" s="4">
        <v>100</v>
      </c>
      <c r="F94" s="4">
        <v>100</v>
      </c>
      <c r="G94" s="4">
        <v>100</v>
      </c>
      <c r="H94" s="4">
        <v>100</v>
      </c>
      <c r="I94" s="4">
        <v>100</v>
      </c>
      <c r="J94" s="4">
        <v>100</v>
      </c>
      <c r="K94" s="4">
        <v>100</v>
      </c>
      <c r="L94" s="4">
        <v>100</v>
      </c>
      <c r="M94" s="4">
        <v>100</v>
      </c>
      <c r="N94" s="4">
        <v>100</v>
      </c>
      <c r="O94" s="4">
        <v>100</v>
      </c>
      <c r="P94" s="4">
        <v>100</v>
      </c>
      <c r="Q94" s="16">
        <f t="shared" si="49"/>
        <v>1200</v>
      </c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C94" s="1"/>
      <c r="BD94" s="4"/>
      <c r="BE94" s="4"/>
      <c r="BF94" s="4"/>
      <c r="BG94" s="4"/>
    </row>
    <row r="95" spans="2:59" x14ac:dyDescent="0.2">
      <c r="B95" t="s">
        <v>87</v>
      </c>
      <c r="E95" s="4">
        <v>1000</v>
      </c>
      <c r="F95" s="4">
        <v>1000</v>
      </c>
      <c r="G95" s="4">
        <v>1000</v>
      </c>
      <c r="H95" s="4">
        <v>1000</v>
      </c>
      <c r="I95" s="4">
        <v>1000</v>
      </c>
      <c r="J95" s="4">
        <v>1000</v>
      </c>
      <c r="K95" s="4">
        <v>1000</v>
      </c>
      <c r="L95" s="4">
        <v>1000</v>
      </c>
      <c r="M95" s="4">
        <v>1000</v>
      </c>
      <c r="N95" s="4">
        <v>1000</v>
      </c>
      <c r="O95" s="4">
        <v>1000</v>
      </c>
      <c r="P95" s="4">
        <v>1000</v>
      </c>
      <c r="Q95" s="16">
        <f t="shared" si="49"/>
        <v>12000</v>
      </c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C95" s="1"/>
      <c r="BD95" s="4"/>
      <c r="BE95" s="4"/>
      <c r="BF95" s="4"/>
      <c r="BG95" s="4"/>
    </row>
    <row r="96" spans="2:59" x14ac:dyDescent="0.2">
      <c r="B96" t="s">
        <v>88</v>
      </c>
      <c r="E96" s="4">
        <v>50</v>
      </c>
      <c r="F96" s="4">
        <v>50</v>
      </c>
      <c r="G96" s="4">
        <v>50</v>
      </c>
      <c r="H96" s="4">
        <v>50</v>
      </c>
      <c r="I96" s="4">
        <v>50</v>
      </c>
      <c r="J96" s="4">
        <v>50</v>
      </c>
      <c r="K96" s="4">
        <v>50</v>
      </c>
      <c r="L96" s="4">
        <v>50</v>
      </c>
      <c r="M96" s="4">
        <v>50</v>
      </c>
      <c r="N96" s="4">
        <v>50</v>
      </c>
      <c r="O96" s="4">
        <v>50</v>
      </c>
      <c r="P96" s="4">
        <v>50</v>
      </c>
      <c r="Q96" s="16">
        <f t="shared" si="49"/>
        <v>600</v>
      </c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C96" s="1"/>
      <c r="BD96" s="4"/>
      <c r="BE96" s="4"/>
      <c r="BF96" s="4"/>
      <c r="BG96" s="4"/>
    </row>
    <row r="97" spans="1:59" x14ac:dyDescent="0.2">
      <c r="B97" t="s">
        <v>89</v>
      </c>
      <c r="E97" s="4">
        <v>110</v>
      </c>
      <c r="F97" s="4">
        <v>110</v>
      </c>
      <c r="G97" s="4">
        <v>110</v>
      </c>
      <c r="H97" s="4">
        <v>110</v>
      </c>
      <c r="I97" s="4">
        <v>110</v>
      </c>
      <c r="J97" s="4">
        <v>110</v>
      </c>
      <c r="K97" s="4">
        <v>110</v>
      </c>
      <c r="L97" s="4">
        <v>110</v>
      </c>
      <c r="M97" s="4">
        <v>110</v>
      </c>
      <c r="N97" s="4">
        <v>110</v>
      </c>
      <c r="O97" s="4">
        <v>110</v>
      </c>
      <c r="P97" s="4">
        <v>110</v>
      </c>
      <c r="Q97" s="16">
        <f t="shared" si="49"/>
        <v>1320</v>
      </c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C97" s="1"/>
      <c r="BD97" s="4"/>
      <c r="BE97" s="4"/>
      <c r="BF97" s="4"/>
      <c r="BG97" s="4"/>
    </row>
    <row r="98" spans="1:59" x14ac:dyDescent="0.2">
      <c r="B98" t="s">
        <v>46</v>
      </c>
      <c r="E98" s="4">
        <v>250</v>
      </c>
      <c r="F98" s="4">
        <v>250</v>
      </c>
      <c r="G98" s="4">
        <v>250</v>
      </c>
      <c r="H98" s="4">
        <v>250</v>
      </c>
      <c r="I98" s="4">
        <v>250</v>
      </c>
      <c r="J98" s="4">
        <v>250</v>
      </c>
      <c r="K98" s="4">
        <v>250</v>
      </c>
      <c r="L98" s="4">
        <v>250</v>
      </c>
      <c r="M98" s="4">
        <v>250</v>
      </c>
      <c r="N98" s="4">
        <v>250</v>
      </c>
      <c r="O98" s="4">
        <v>250</v>
      </c>
      <c r="P98" s="4">
        <v>250</v>
      </c>
      <c r="Q98" s="16">
        <f t="shared" si="49"/>
        <v>3000</v>
      </c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C98" s="1"/>
      <c r="BD98" s="4"/>
      <c r="BE98" s="4"/>
      <c r="BF98" s="4"/>
      <c r="BG98" s="4"/>
    </row>
    <row r="99" spans="1:59" x14ac:dyDescent="0.2">
      <c r="B99" t="s">
        <v>81</v>
      </c>
      <c r="E99" s="4">
        <v>50</v>
      </c>
      <c r="F99" s="4">
        <v>50</v>
      </c>
      <c r="G99" s="4">
        <v>50</v>
      </c>
      <c r="H99" s="4">
        <v>50</v>
      </c>
      <c r="I99" s="4">
        <v>50</v>
      </c>
      <c r="J99" s="4">
        <v>50</v>
      </c>
      <c r="K99" s="4">
        <v>50</v>
      </c>
      <c r="L99" s="4">
        <v>50</v>
      </c>
      <c r="M99" s="4">
        <v>50</v>
      </c>
      <c r="N99" s="4">
        <v>50</v>
      </c>
      <c r="O99" s="4">
        <v>50</v>
      </c>
      <c r="P99" s="4">
        <v>50</v>
      </c>
      <c r="Q99" s="16">
        <f t="shared" si="49"/>
        <v>600</v>
      </c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C99" s="1"/>
      <c r="BD99" s="4"/>
      <c r="BE99" s="4"/>
      <c r="BF99" s="4"/>
      <c r="BG99" s="4"/>
    </row>
    <row r="100" spans="1:59" x14ac:dyDescent="0.2"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16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C100" s="1"/>
      <c r="BD100" s="4"/>
      <c r="BE100" s="4"/>
      <c r="BF100" s="4"/>
      <c r="BG100" s="4"/>
    </row>
    <row r="101" spans="1:59" ht="16" x14ac:dyDescent="0.2">
      <c r="B101" s="49" t="s">
        <v>92</v>
      </c>
      <c r="C101" s="55"/>
      <c r="D101" s="55"/>
      <c r="E101" s="42">
        <f>SUM(E87:E99)</f>
        <v>4061.666666666667</v>
      </c>
      <c r="F101" s="42">
        <f t="shared" ref="F101:P101" si="51">SUM(F87:F99)</f>
        <v>4061.666666666667</v>
      </c>
      <c r="G101" s="42">
        <f t="shared" si="51"/>
        <v>4061.666666666667</v>
      </c>
      <c r="H101" s="42">
        <f t="shared" si="51"/>
        <v>4061.666666666667</v>
      </c>
      <c r="I101" s="42">
        <f t="shared" si="51"/>
        <v>4061.666666666667</v>
      </c>
      <c r="J101" s="42">
        <f t="shared" si="51"/>
        <v>4061.666666666667</v>
      </c>
      <c r="K101" s="42">
        <f t="shared" si="51"/>
        <v>4061.666666666667</v>
      </c>
      <c r="L101" s="42">
        <f t="shared" si="51"/>
        <v>4061.666666666667</v>
      </c>
      <c r="M101" s="42">
        <f t="shared" si="51"/>
        <v>4061.666666666667</v>
      </c>
      <c r="N101" s="42">
        <f t="shared" si="51"/>
        <v>4061.666666666667</v>
      </c>
      <c r="O101" s="42">
        <f t="shared" si="51"/>
        <v>4061.666666666667</v>
      </c>
      <c r="P101" s="42">
        <f t="shared" si="51"/>
        <v>4061.666666666667</v>
      </c>
      <c r="Q101" s="59">
        <f t="shared" ref="Q101" si="52">SUM(E101:P101)</f>
        <v>48740</v>
      </c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C101" s="1"/>
      <c r="BD101" s="4"/>
      <c r="BE101" s="4"/>
      <c r="BF101" s="4"/>
    </row>
    <row r="102" spans="1:59" ht="16" thickBot="1" x14ac:dyDescent="0.25"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16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C102" s="1"/>
      <c r="BD102" s="4"/>
      <c r="BE102" s="4"/>
      <c r="BF102" s="4"/>
      <c r="BG102" s="4"/>
    </row>
    <row r="103" spans="1:59" ht="19" thickBot="1" x14ac:dyDescent="0.25">
      <c r="B103" s="52" t="s">
        <v>51</v>
      </c>
      <c r="C103" s="49"/>
      <c r="D103" s="49"/>
      <c r="E103" s="42">
        <f t="shared" ref="E103:P103" si="53">E34</f>
        <v>14750</v>
      </c>
      <c r="F103" s="42">
        <f t="shared" si="53"/>
        <v>17950</v>
      </c>
      <c r="G103" s="42">
        <f t="shared" si="53"/>
        <v>21871.25</v>
      </c>
      <c r="H103" s="42">
        <f t="shared" si="53"/>
        <v>26680.1875</v>
      </c>
      <c r="I103" s="42">
        <f t="shared" si="53"/>
        <v>32582.271874999999</v>
      </c>
      <c r="J103" s="42">
        <f t="shared" si="53"/>
        <v>39831.241093749995</v>
      </c>
      <c r="K103" s="42">
        <f t="shared" si="53"/>
        <v>48740.584742187501</v>
      </c>
      <c r="L103" s="42">
        <f t="shared" si="53"/>
        <v>59697.768040234376</v>
      </c>
      <c r="M103" s="42">
        <f t="shared" si="53"/>
        <v>73181.871354042974</v>
      </c>
      <c r="N103" s="42">
        <f t="shared" si="53"/>
        <v>89785.471202678717</v>
      </c>
      <c r="O103" s="42">
        <f t="shared" si="53"/>
        <v>110241.78970568589</v>
      </c>
      <c r="P103" s="42">
        <f t="shared" si="53"/>
        <v>135458.3894941186</v>
      </c>
      <c r="Q103" s="45">
        <f>SUM(E103:P103)</f>
        <v>670770.82500769815</v>
      </c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C103" s="1"/>
      <c r="BD103" s="4"/>
      <c r="BE103" s="4"/>
      <c r="BF103" s="4"/>
      <c r="BG103" s="4"/>
    </row>
    <row r="104" spans="1:59" ht="16" thickBot="1" x14ac:dyDescent="0.25"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16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C104" s="1"/>
      <c r="BD104" s="4"/>
      <c r="BE104" s="4"/>
      <c r="BF104" s="4"/>
      <c r="BG104" s="4"/>
    </row>
    <row r="105" spans="1:59" ht="17" thickBot="1" x14ac:dyDescent="0.25">
      <c r="B105" s="49" t="s">
        <v>114</v>
      </c>
      <c r="C105" s="55"/>
      <c r="D105" s="55"/>
      <c r="E105" s="42">
        <f>E45+E63+E84+E101</f>
        <v>42863.966666666667</v>
      </c>
      <c r="F105" s="42">
        <f t="shared" ref="F105:P105" si="54">F63+F84+F101</f>
        <v>35651.466666666667</v>
      </c>
      <c r="G105" s="42">
        <f t="shared" si="54"/>
        <v>30651.466666666667</v>
      </c>
      <c r="H105" s="42">
        <f t="shared" si="54"/>
        <v>36670.466666666667</v>
      </c>
      <c r="I105" s="42">
        <f t="shared" si="54"/>
        <v>36670.466666666667</v>
      </c>
      <c r="J105" s="42">
        <f t="shared" si="54"/>
        <v>36670.466666666667</v>
      </c>
      <c r="K105" s="42">
        <f t="shared" si="54"/>
        <v>36670.466666666667</v>
      </c>
      <c r="L105" s="42">
        <f t="shared" si="54"/>
        <v>36670.466666666667</v>
      </c>
      <c r="M105" s="42">
        <f t="shared" si="54"/>
        <v>36670.466666666667</v>
      </c>
      <c r="N105" s="42">
        <f t="shared" si="54"/>
        <v>40281.866666666661</v>
      </c>
      <c r="O105" s="42">
        <f t="shared" si="54"/>
        <v>40281.866666666661</v>
      </c>
      <c r="P105" s="42">
        <f t="shared" si="54"/>
        <v>40281.866666666661</v>
      </c>
      <c r="Q105" s="45">
        <f t="shared" si="49"/>
        <v>450035.29999999993</v>
      </c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C105" s="1"/>
      <c r="BD105" s="4"/>
      <c r="BE105" s="4"/>
      <c r="BF105" s="4"/>
      <c r="BG105" s="4"/>
    </row>
    <row r="106" spans="1:59" ht="16" thickBot="1" x14ac:dyDescent="0.25"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16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C106" s="1"/>
      <c r="BD106" s="4"/>
      <c r="BE106" s="4"/>
      <c r="BF106" s="4"/>
      <c r="BG106" s="4"/>
    </row>
    <row r="107" spans="1:59" ht="19" thickBot="1" x14ac:dyDescent="0.25">
      <c r="B107" s="52" t="s">
        <v>33</v>
      </c>
      <c r="C107" s="55"/>
      <c r="D107" s="55"/>
      <c r="E107" s="42">
        <f t="shared" ref="E107:P107" si="55">E103-E105</f>
        <v>-28113.966666666667</v>
      </c>
      <c r="F107" s="42">
        <f t="shared" si="55"/>
        <v>-17701.466666666667</v>
      </c>
      <c r="G107" s="42">
        <f t="shared" si="55"/>
        <v>-8780.2166666666672</v>
      </c>
      <c r="H107" s="42">
        <f t="shared" si="55"/>
        <v>-9990.2791666666672</v>
      </c>
      <c r="I107" s="42">
        <f t="shared" si="55"/>
        <v>-4088.1947916666686</v>
      </c>
      <c r="J107" s="42">
        <f t="shared" si="55"/>
        <v>3160.7744270833282</v>
      </c>
      <c r="K107" s="42">
        <f t="shared" si="55"/>
        <v>12070.118075520833</v>
      </c>
      <c r="L107" s="42">
        <f t="shared" si="55"/>
        <v>23027.301373567709</v>
      </c>
      <c r="M107" s="42">
        <f t="shared" si="55"/>
        <v>36511.404687376307</v>
      </c>
      <c r="N107" s="42">
        <f t="shared" si="55"/>
        <v>49503.604536012055</v>
      </c>
      <c r="O107" s="42">
        <f t="shared" si="55"/>
        <v>69959.923039019224</v>
      </c>
      <c r="P107" s="42">
        <f t="shared" si="55"/>
        <v>95176.522827451932</v>
      </c>
      <c r="Q107" s="45">
        <f t="shared" ref="Q107" si="56">SUM(E107:P107)</f>
        <v>220735.52500769804</v>
      </c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C107" s="1"/>
      <c r="BD107" s="4"/>
      <c r="BE107" s="4"/>
      <c r="BF107" s="4"/>
      <c r="BG107" s="4"/>
    </row>
    <row r="108" spans="1:59" x14ac:dyDescent="0.2">
      <c r="A108" s="9"/>
      <c r="B108" s="9" t="s">
        <v>34</v>
      </c>
      <c r="C108" s="9"/>
      <c r="D108" s="9"/>
      <c r="E108" s="10">
        <f t="shared" ref="E108:Q108" si="57">E107/E103</f>
        <v>-1.9060316384180791</v>
      </c>
      <c r="F108" s="10">
        <f t="shared" si="57"/>
        <v>-0.98615413184772516</v>
      </c>
      <c r="G108" s="10">
        <f t="shared" si="57"/>
        <v>-0.40145015335962358</v>
      </c>
      <c r="H108" s="10">
        <f t="shared" si="57"/>
        <v>-0.3744456131227214</v>
      </c>
      <c r="I108" s="10">
        <f t="shared" si="57"/>
        <v>-0.12547298136086985</v>
      </c>
      <c r="J108" s="10">
        <f t="shared" si="57"/>
        <v>7.935415368162585E-2</v>
      </c>
      <c r="K108" s="10">
        <f t="shared" si="57"/>
        <v>0.24763999322875421</v>
      </c>
      <c r="L108" s="10">
        <f t="shared" si="57"/>
        <v>0.38573136198405356</v>
      </c>
      <c r="M108" s="10">
        <f t="shared" si="57"/>
        <v>0.49891324192489667</v>
      </c>
      <c r="N108" s="10">
        <f t="shared" si="57"/>
        <v>0.5513542878698523</v>
      </c>
      <c r="O108" s="10">
        <f t="shared" si="57"/>
        <v>0.63460438392548091</v>
      </c>
      <c r="P108" s="10">
        <f t="shared" si="57"/>
        <v>0.70262553085783108</v>
      </c>
      <c r="Q108" s="10">
        <f t="shared" si="57"/>
        <v>0.32907740882314723</v>
      </c>
      <c r="R108" s="9"/>
      <c r="S108" s="9"/>
      <c r="T108" s="9"/>
      <c r="U108" s="9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9"/>
      <c r="AJ108" s="9"/>
      <c r="AK108" s="9"/>
      <c r="AL108" s="9"/>
      <c r="AM108" s="9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9"/>
      <c r="BC108" s="1"/>
      <c r="BD108" s="10"/>
      <c r="BE108" s="10"/>
      <c r="BF108" s="10"/>
      <c r="BG108" s="10"/>
    </row>
    <row r="109" spans="1:59" x14ac:dyDescent="0.2">
      <c r="A109" s="9"/>
      <c r="B109" s="9"/>
      <c r="C109" s="9"/>
      <c r="D109" s="9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9"/>
      <c r="S109" s="9"/>
      <c r="T109" s="9"/>
      <c r="U109" s="9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9"/>
      <c r="AJ109" s="9"/>
      <c r="AK109" s="9"/>
      <c r="AL109" s="9"/>
      <c r="AM109" s="9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9"/>
      <c r="BC109" s="1"/>
      <c r="BD109" s="10"/>
      <c r="BE109" s="10"/>
      <c r="BF109" s="10"/>
      <c r="BG109" s="10"/>
    </row>
    <row r="110" spans="1:59" ht="16" x14ac:dyDescent="0.2">
      <c r="A110" s="9"/>
      <c r="B110" s="49" t="s">
        <v>96</v>
      </c>
      <c r="C110" s="9"/>
      <c r="D110" s="9"/>
      <c r="E110" s="75">
        <f>IF($D113*E107&gt;0,$D113*E107,0)</f>
        <v>0</v>
      </c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9"/>
      <c r="S110" s="9"/>
      <c r="T110" s="9"/>
      <c r="U110" s="9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9"/>
      <c r="AJ110" s="9"/>
      <c r="AK110" s="9"/>
      <c r="AL110" s="9"/>
      <c r="AM110" s="9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9"/>
      <c r="BC110" s="1"/>
      <c r="BD110" s="10"/>
      <c r="BE110" s="10"/>
      <c r="BF110" s="10"/>
      <c r="BG110" s="10"/>
    </row>
    <row r="111" spans="1:59" ht="16" x14ac:dyDescent="0.2">
      <c r="A111" s="9"/>
      <c r="B111" s="18"/>
      <c r="C111" s="9"/>
      <c r="D111" s="9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9"/>
      <c r="S111" s="9"/>
      <c r="T111" s="9"/>
      <c r="U111" s="9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9"/>
      <c r="AJ111" s="9"/>
      <c r="AK111" s="9"/>
      <c r="AL111" s="9"/>
      <c r="AM111" s="9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9"/>
      <c r="BC111" s="1"/>
      <c r="BD111" s="10"/>
      <c r="BE111" s="10"/>
      <c r="BF111" s="10"/>
      <c r="BG111" s="10"/>
    </row>
    <row r="112" spans="1:59" x14ac:dyDescent="0.2">
      <c r="A112" s="9"/>
      <c r="B112" s="9" t="s">
        <v>97</v>
      </c>
      <c r="C112" s="9"/>
      <c r="D112" s="9"/>
      <c r="E112" s="63">
        <v>250</v>
      </c>
      <c r="F112" s="63">
        <v>250</v>
      </c>
      <c r="G112" s="63">
        <v>250</v>
      </c>
      <c r="H112" s="63">
        <v>250</v>
      </c>
      <c r="I112" s="63">
        <v>250</v>
      </c>
      <c r="J112" s="63">
        <v>250</v>
      </c>
      <c r="K112" s="63">
        <v>250</v>
      </c>
      <c r="L112" s="63">
        <v>250</v>
      </c>
      <c r="M112" s="63">
        <v>250</v>
      </c>
      <c r="N112" s="63">
        <v>250</v>
      </c>
      <c r="O112" s="63">
        <v>250</v>
      </c>
      <c r="P112" s="63">
        <v>250</v>
      </c>
      <c r="Q112" s="4">
        <f t="shared" ref="Q112:Q119" si="58">SUM(E112:P112)</f>
        <v>3000</v>
      </c>
      <c r="R112" s="9"/>
      <c r="S112" s="9"/>
      <c r="T112" s="9"/>
      <c r="U112" s="9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9"/>
      <c r="AJ112" s="9"/>
      <c r="AK112" s="9"/>
      <c r="AL112" s="9"/>
      <c r="AM112" s="9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9"/>
      <c r="BC112" s="1"/>
      <c r="BD112" s="10"/>
      <c r="BE112" s="10"/>
      <c r="BF112" s="10"/>
      <c r="BG112" s="10"/>
    </row>
    <row r="113" spans="1:59" x14ac:dyDescent="0.2">
      <c r="A113" s="9"/>
      <c r="B113" s="9" t="s">
        <v>98</v>
      </c>
      <c r="C113" s="9"/>
      <c r="D113" s="9">
        <v>1.2500000000000001E-2</v>
      </c>
      <c r="E113" s="76">
        <f>IF($D113*E107&gt;0,$D113*E107,0)</f>
        <v>0</v>
      </c>
      <c r="F113" s="76">
        <f t="shared" ref="F113:P113" si="59">IF($D113*F107&gt;0,$D113*F107,0)</f>
        <v>0</v>
      </c>
      <c r="G113" s="76">
        <f t="shared" si="59"/>
        <v>0</v>
      </c>
      <c r="H113" s="76">
        <f t="shared" si="59"/>
        <v>0</v>
      </c>
      <c r="I113" s="76">
        <f t="shared" si="59"/>
        <v>0</v>
      </c>
      <c r="J113" s="76">
        <f t="shared" si="59"/>
        <v>39.509680338541607</v>
      </c>
      <c r="K113" s="76">
        <f t="shared" si="59"/>
        <v>150.87647594401042</v>
      </c>
      <c r="L113" s="76">
        <f t="shared" si="59"/>
        <v>287.84126716959639</v>
      </c>
      <c r="M113" s="76">
        <f>IF($D113*M107&gt;0,$D113*M107,0)</f>
        <v>456.39255859220384</v>
      </c>
      <c r="N113" s="76">
        <f t="shared" si="59"/>
        <v>618.79505670015078</v>
      </c>
      <c r="O113" s="76">
        <f t="shared" si="59"/>
        <v>874.49903798774039</v>
      </c>
      <c r="P113" s="76">
        <f t="shared" si="59"/>
        <v>1189.7065353431492</v>
      </c>
      <c r="Q113" s="4">
        <f t="shared" si="58"/>
        <v>3617.6206120753923</v>
      </c>
      <c r="R113" s="9"/>
      <c r="S113" s="9"/>
      <c r="T113" s="9"/>
      <c r="U113" s="9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9"/>
      <c r="AJ113" s="9"/>
      <c r="AK113" s="9"/>
      <c r="AL113" s="9"/>
      <c r="AM113" s="9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9"/>
      <c r="BC113" s="1"/>
      <c r="BD113" s="10"/>
      <c r="BE113" s="10"/>
      <c r="BF113" s="10"/>
      <c r="BG113" s="10"/>
    </row>
    <row r="114" spans="1:59" x14ac:dyDescent="0.2">
      <c r="A114" s="9"/>
      <c r="B114" s="9" t="s">
        <v>99</v>
      </c>
      <c r="C114" s="5">
        <v>120</v>
      </c>
      <c r="D114" s="9"/>
      <c r="E114" s="63">
        <f t="shared" ref="E114:P114" si="60">$C$91/$C$114</f>
        <v>833.33333333333337</v>
      </c>
      <c r="F114" s="63">
        <f t="shared" si="60"/>
        <v>833.33333333333337</v>
      </c>
      <c r="G114" s="63">
        <f t="shared" si="60"/>
        <v>833.33333333333337</v>
      </c>
      <c r="H114" s="63">
        <f t="shared" si="60"/>
        <v>833.33333333333337</v>
      </c>
      <c r="I114" s="63">
        <f t="shared" si="60"/>
        <v>833.33333333333337</v>
      </c>
      <c r="J114" s="63">
        <f t="shared" si="60"/>
        <v>833.33333333333337</v>
      </c>
      <c r="K114" s="63">
        <f t="shared" si="60"/>
        <v>833.33333333333337</v>
      </c>
      <c r="L114" s="63">
        <f t="shared" si="60"/>
        <v>833.33333333333337</v>
      </c>
      <c r="M114" s="63">
        <f t="shared" si="60"/>
        <v>833.33333333333337</v>
      </c>
      <c r="N114" s="63">
        <f t="shared" si="60"/>
        <v>833.33333333333337</v>
      </c>
      <c r="O114" s="63">
        <f t="shared" si="60"/>
        <v>833.33333333333337</v>
      </c>
      <c r="P114" s="63">
        <f t="shared" si="60"/>
        <v>833.33333333333337</v>
      </c>
      <c r="Q114" s="4">
        <f t="shared" si="58"/>
        <v>10000</v>
      </c>
      <c r="R114" s="9"/>
      <c r="S114" s="9"/>
      <c r="T114" s="9"/>
      <c r="U114" s="9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9"/>
      <c r="AJ114" s="9"/>
      <c r="AK114" s="9"/>
      <c r="AL114" s="9"/>
      <c r="AM114" s="9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9"/>
      <c r="BC114" s="1"/>
      <c r="BD114" s="10"/>
      <c r="BE114" s="10"/>
      <c r="BF114" s="10"/>
      <c r="BG114" s="10"/>
    </row>
    <row r="115" spans="1:59" x14ac:dyDescent="0.2">
      <c r="A115" s="9"/>
      <c r="B115" s="9" t="s">
        <v>100</v>
      </c>
      <c r="C115" s="9"/>
      <c r="D115" s="9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4">
        <f t="shared" si="58"/>
        <v>0</v>
      </c>
      <c r="R115" s="9"/>
      <c r="S115" s="9"/>
      <c r="T115" s="9"/>
      <c r="U115" s="9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9"/>
      <c r="AJ115" s="9"/>
      <c r="AK115" s="9"/>
      <c r="AL115" s="9"/>
      <c r="AM115" s="9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9"/>
      <c r="BC115" s="1"/>
      <c r="BD115" s="10"/>
      <c r="BE115" s="10"/>
      <c r="BF115" s="10"/>
      <c r="BG115" s="10"/>
    </row>
    <row r="116" spans="1:59" ht="16" thickBot="1" x14ac:dyDescent="0.25">
      <c r="A116" s="9"/>
      <c r="B116" s="9"/>
      <c r="C116" s="9"/>
      <c r="D116" s="9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4">
        <f t="shared" si="58"/>
        <v>0</v>
      </c>
      <c r="R116" s="9"/>
      <c r="S116" s="9"/>
      <c r="T116" s="9"/>
      <c r="U116" s="9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9"/>
      <c r="AJ116" s="9"/>
      <c r="AK116" s="9"/>
      <c r="AL116" s="9"/>
      <c r="AM116" s="9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9"/>
      <c r="BC116" s="1"/>
      <c r="BD116" s="10"/>
      <c r="BE116" s="10"/>
      <c r="BF116" s="10"/>
      <c r="BG116" s="10"/>
    </row>
    <row r="117" spans="1:59" ht="17" thickBot="1" x14ac:dyDescent="0.25">
      <c r="A117" s="9"/>
      <c r="B117" s="49" t="s">
        <v>101</v>
      </c>
      <c r="C117" s="9"/>
      <c r="D117" s="9"/>
      <c r="E117" s="4">
        <f>SUM(E112:E115)</f>
        <v>1083.3333333333335</v>
      </c>
      <c r="F117" s="4">
        <f t="shared" ref="F117:P117" si="61">SUM(F112:F115)</f>
        <v>1083.3333333333335</v>
      </c>
      <c r="G117" s="4">
        <f t="shared" si="61"/>
        <v>1083.3333333333335</v>
      </c>
      <c r="H117" s="4">
        <f t="shared" si="61"/>
        <v>1083.3333333333335</v>
      </c>
      <c r="I117" s="4">
        <f t="shared" si="61"/>
        <v>1083.3333333333335</v>
      </c>
      <c r="J117" s="4">
        <f t="shared" si="61"/>
        <v>1122.843013671875</v>
      </c>
      <c r="K117" s="4">
        <f t="shared" si="61"/>
        <v>1234.2098092773438</v>
      </c>
      <c r="L117" s="4">
        <f t="shared" si="61"/>
        <v>1371.1746005029299</v>
      </c>
      <c r="M117" s="4">
        <f t="shared" si="61"/>
        <v>1539.7258919255373</v>
      </c>
      <c r="N117" s="4">
        <f t="shared" si="61"/>
        <v>1702.1283900334843</v>
      </c>
      <c r="O117" s="4">
        <f t="shared" si="61"/>
        <v>1957.8323713210739</v>
      </c>
      <c r="P117" s="4">
        <f t="shared" si="61"/>
        <v>2273.0398686764825</v>
      </c>
      <c r="Q117" s="45">
        <f t="shared" si="58"/>
        <v>16617.620612075396</v>
      </c>
      <c r="R117" s="9"/>
      <c r="S117" s="9"/>
      <c r="T117" s="9"/>
      <c r="U117" s="9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9"/>
      <c r="AJ117" s="9"/>
      <c r="AK117" s="9"/>
      <c r="AL117" s="9"/>
      <c r="AM117" s="9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9"/>
      <c r="BC117" s="1"/>
      <c r="BD117" s="10"/>
      <c r="BE117" s="10"/>
      <c r="BF117" s="10"/>
      <c r="BG117" s="10"/>
    </row>
    <row r="118" spans="1:59" ht="16" thickBot="1" x14ac:dyDescent="0.25">
      <c r="A118" s="9"/>
      <c r="B118" s="9"/>
      <c r="C118" s="9"/>
      <c r="D118" s="9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9"/>
      <c r="S118" s="9"/>
      <c r="T118" s="9"/>
      <c r="U118" s="9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9"/>
      <c r="AJ118" s="9"/>
      <c r="AK118" s="9"/>
      <c r="AL118" s="9"/>
      <c r="AM118" s="9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9"/>
      <c r="BC118" s="1"/>
      <c r="BD118" s="10"/>
      <c r="BE118" s="10"/>
      <c r="BF118" s="10"/>
      <c r="BG118" s="10"/>
    </row>
    <row r="119" spans="1:59" ht="19" thickBot="1" x14ac:dyDescent="0.25">
      <c r="A119" s="9"/>
      <c r="B119" s="52" t="s">
        <v>103</v>
      </c>
      <c r="C119" s="9"/>
      <c r="D119" s="9"/>
      <c r="E119" s="4">
        <f>E107-E117</f>
        <v>-29197.3</v>
      </c>
      <c r="F119" s="4">
        <f t="shared" ref="F119:P119" si="62">F107-F117</f>
        <v>-18784.8</v>
      </c>
      <c r="G119" s="4">
        <f t="shared" si="62"/>
        <v>-9863.5500000000011</v>
      </c>
      <c r="H119" s="4">
        <f t="shared" si="62"/>
        <v>-11073.612500000001</v>
      </c>
      <c r="I119" s="4">
        <f t="shared" si="62"/>
        <v>-5171.5281250000025</v>
      </c>
      <c r="J119" s="4">
        <f t="shared" si="62"/>
        <v>2037.9314134114531</v>
      </c>
      <c r="K119" s="4">
        <f t="shared" si="62"/>
        <v>10835.90826624349</v>
      </c>
      <c r="L119" s="4">
        <f t="shared" si="62"/>
        <v>21656.126773064778</v>
      </c>
      <c r="M119" s="4">
        <f t="shared" si="62"/>
        <v>34971.678795450767</v>
      </c>
      <c r="N119" s="4">
        <f t="shared" si="62"/>
        <v>47801.476145978573</v>
      </c>
      <c r="O119" s="4">
        <f t="shared" si="62"/>
        <v>68002.090667698154</v>
      </c>
      <c r="P119" s="4">
        <f t="shared" si="62"/>
        <v>92903.48295877545</v>
      </c>
      <c r="Q119" s="45">
        <f t="shared" si="58"/>
        <v>204117.90439562267</v>
      </c>
      <c r="R119" s="9"/>
      <c r="S119" s="9"/>
      <c r="T119" s="9"/>
      <c r="U119" s="9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9"/>
      <c r="AJ119" s="9"/>
      <c r="AK119" s="9"/>
      <c r="AL119" s="9"/>
      <c r="AM119" s="9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9"/>
      <c r="BC119" s="1"/>
      <c r="BD119" s="10"/>
      <c r="BE119" s="10"/>
      <c r="BF119" s="10"/>
      <c r="BG119" s="10"/>
    </row>
    <row r="120" spans="1:59" x14ac:dyDescent="0.2">
      <c r="A120" s="9"/>
      <c r="B120" s="9"/>
      <c r="C120" s="9"/>
      <c r="D120" s="9"/>
      <c r="E120" s="10"/>
      <c r="F120" s="10"/>
      <c r="G120" s="10"/>
      <c r="H120" s="10"/>
      <c r="I120" s="10"/>
      <c r="J120" s="10"/>
      <c r="K120" s="10"/>
      <c r="L120" s="76"/>
      <c r="M120" s="10"/>
      <c r="N120" s="10"/>
      <c r="O120" s="10"/>
      <c r="P120" s="10"/>
      <c r="Q120" s="10"/>
      <c r="R120" s="9"/>
      <c r="S120" s="9"/>
      <c r="T120" s="9"/>
      <c r="U120" s="9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9"/>
      <c r="AJ120" s="9"/>
      <c r="AK120" s="9"/>
      <c r="AL120" s="9"/>
      <c r="AM120" s="9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9"/>
      <c r="BC120" s="1"/>
      <c r="BD120" s="10"/>
      <c r="BE120" s="10"/>
      <c r="BF120" s="10"/>
      <c r="BG120" s="10"/>
    </row>
    <row r="121" spans="1:59" ht="18" x14ac:dyDescent="0.2">
      <c r="B121" s="52" t="s">
        <v>62</v>
      </c>
      <c r="R121"/>
    </row>
    <row r="122" spans="1:59" ht="18" x14ac:dyDescent="0.2">
      <c r="B122" s="53"/>
      <c r="R122"/>
    </row>
    <row r="123" spans="1:59" x14ac:dyDescent="0.2">
      <c r="B123" t="s">
        <v>35</v>
      </c>
      <c r="E123" s="26">
        <v>0</v>
      </c>
      <c r="F123" s="26">
        <f>E128</f>
        <v>-29197.300000000003</v>
      </c>
      <c r="G123" s="26">
        <f>F128</f>
        <v>-47982.100000000006</v>
      </c>
      <c r="H123" s="26">
        <f>G128</f>
        <v>-57845.650000000009</v>
      </c>
      <c r="I123" s="26">
        <f t="shared" ref="I123:P123" si="63">H128</f>
        <v>-68919.262500000012</v>
      </c>
      <c r="J123" s="26">
        <f t="shared" si="63"/>
        <v>-74090.790625000023</v>
      </c>
      <c r="K123" s="26">
        <f t="shared" si="63"/>
        <v>-72052.859211588569</v>
      </c>
      <c r="L123" s="26">
        <f t="shared" si="63"/>
        <v>-61216.950945345081</v>
      </c>
      <c r="M123" s="26">
        <f t="shared" si="63"/>
        <v>-39560.8241722803</v>
      </c>
      <c r="N123" s="26">
        <f t="shared" si="63"/>
        <v>-4589.1453768295323</v>
      </c>
      <c r="O123" s="26">
        <f t="shared" si="63"/>
        <v>43212.330769149041</v>
      </c>
      <c r="P123" s="26">
        <f t="shared" si="63"/>
        <v>111214.42143684719</v>
      </c>
      <c r="Q123" s="4">
        <f>SUM(E123:P123)+E122</f>
        <v>-301028.13062504731</v>
      </c>
      <c r="R123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7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7"/>
    </row>
    <row r="124" spans="1:59" x14ac:dyDescent="0.2">
      <c r="B124" t="s">
        <v>36</v>
      </c>
      <c r="E124" s="4">
        <f t="shared" ref="E124:P124" si="64">E103</f>
        <v>14750</v>
      </c>
      <c r="F124" s="4">
        <f t="shared" si="64"/>
        <v>17950</v>
      </c>
      <c r="G124" s="4">
        <f t="shared" si="64"/>
        <v>21871.25</v>
      </c>
      <c r="H124" s="4">
        <f t="shared" si="64"/>
        <v>26680.1875</v>
      </c>
      <c r="I124" s="4">
        <f t="shared" si="64"/>
        <v>32582.271874999999</v>
      </c>
      <c r="J124" s="4">
        <f t="shared" si="64"/>
        <v>39831.241093749995</v>
      </c>
      <c r="K124" s="4">
        <f t="shared" si="64"/>
        <v>48740.584742187501</v>
      </c>
      <c r="L124" s="4">
        <f t="shared" si="64"/>
        <v>59697.768040234376</v>
      </c>
      <c r="M124" s="4">
        <f t="shared" si="64"/>
        <v>73181.871354042974</v>
      </c>
      <c r="N124" s="4">
        <f t="shared" si="64"/>
        <v>89785.471202678717</v>
      </c>
      <c r="O124" s="4">
        <f t="shared" si="64"/>
        <v>110241.78970568589</v>
      </c>
      <c r="P124" s="4">
        <f t="shared" si="64"/>
        <v>135458.3894941186</v>
      </c>
      <c r="Q124" s="4">
        <f>SUM(E124:P124)+E123</f>
        <v>670770.82500769815</v>
      </c>
      <c r="R124"/>
      <c r="S124" s="2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</row>
    <row r="125" spans="1:59" x14ac:dyDescent="0.2">
      <c r="B125" t="s">
        <v>40</v>
      </c>
      <c r="E125" s="4">
        <f>E123+E124</f>
        <v>14750</v>
      </c>
      <c r="F125" s="4">
        <f t="shared" ref="F125:P125" si="65">F123+F124</f>
        <v>-11247.300000000003</v>
      </c>
      <c r="G125" s="4">
        <f t="shared" si="65"/>
        <v>-26110.850000000006</v>
      </c>
      <c r="H125" s="4">
        <f t="shared" si="65"/>
        <v>-31165.462500000009</v>
      </c>
      <c r="I125" s="4">
        <f t="shared" si="65"/>
        <v>-36336.990625000013</v>
      </c>
      <c r="J125" s="4">
        <f t="shared" si="65"/>
        <v>-34259.549531250028</v>
      </c>
      <c r="K125" s="4">
        <f t="shared" si="65"/>
        <v>-23312.274469401069</v>
      </c>
      <c r="L125" s="4">
        <f t="shared" si="65"/>
        <v>-1519.1829051107052</v>
      </c>
      <c r="M125" s="4">
        <f t="shared" si="65"/>
        <v>33621.047181762675</v>
      </c>
      <c r="N125" s="4">
        <f t="shared" si="65"/>
        <v>85196.325825849184</v>
      </c>
      <c r="O125" s="4">
        <f t="shared" si="65"/>
        <v>153454.12047483493</v>
      </c>
      <c r="P125" s="4">
        <f t="shared" si="65"/>
        <v>246672.81093096579</v>
      </c>
      <c r="Q125" s="4">
        <f>SUM(E125:P125)+E124</f>
        <v>384492.69438265072</v>
      </c>
      <c r="R125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</row>
    <row r="126" spans="1:59" x14ac:dyDescent="0.2">
      <c r="B126" t="s">
        <v>37</v>
      </c>
      <c r="E126" s="4">
        <f t="shared" ref="E126:P126" si="66">E105+E117</f>
        <v>43947.3</v>
      </c>
      <c r="F126" s="4">
        <f t="shared" si="66"/>
        <v>36734.800000000003</v>
      </c>
      <c r="G126" s="4">
        <f t="shared" si="66"/>
        <v>31734.799999999999</v>
      </c>
      <c r="H126" s="4">
        <f t="shared" si="66"/>
        <v>37753.800000000003</v>
      </c>
      <c r="I126" s="4">
        <f t="shared" si="66"/>
        <v>37753.800000000003</v>
      </c>
      <c r="J126" s="4">
        <f t="shared" si="66"/>
        <v>37793.309680338542</v>
      </c>
      <c r="K126" s="4">
        <f t="shared" si="66"/>
        <v>37904.676475944012</v>
      </c>
      <c r="L126" s="4">
        <f t="shared" si="66"/>
        <v>38041.641267169594</v>
      </c>
      <c r="M126" s="4">
        <f t="shared" si="66"/>
        <v>38210.192558592207</v>
      </c>
      <c r="N126" s="4">
        <f t="shared" si="66"/>
        <v>41983.995056700143</v>
      </c>
      <c r="O126" s="4">
        <f t="shared" si="66"/>
        <v>42239.699037987739</v>
      </c>
      <c r="P126" s="4">
        <f t="shared" si="66"/>
        <v>42554.906535343143</v>
      </c>
      <c r="Q126" s="4">
        <f t="shared" ref="Q126" si="67">SUM(E126:P126)</f>
        <v>466652.92061207537</v>
      </c>
      <c r="R126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</row>
    <row r="127" spans="1:59" ht="16" thickBot="1" x14ac:dyDescent="0.25"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/>
    </row>
    <row r="128" spans="1:59" ht="19" thickBot="1" x14ac:dyDescent="0.25">
      <c r="B128" s="52" t="s">
        <v>38</v>
      </c>
      <c r="C128" s="55"/>
      <c r="D128" s="55"/>
      <c r="E128" s="42">
        <f>E125-E126</f>
        <v>-29197.300000000003</v>
      </c>
      <c r="F128" s="42">
        <f t="shared" ref="F128:P128" si="68">(F123+F124)-F126</f>
        <v>-47982.100000000006</v>
      </c>
      <c r="G128" s="42">
        <f t="shared" si="68"/>
        <v>-57845.650000000009</v>
      </c>
      <c r="H128" s="42">
        <f t="shared" si="68"/>
        <v>-68919.262500000012</v>
      </c>
      <c r="I128" s="42">
        <f t="shared" si="68"/>
        <v>-74090.790625000023</v>
      </c>
      <c r="J128" s="42">
        <f t="shared" si="68"/>
        <v>-72052.859211588569</v>
      </c>
      <c r="K128" s="42">
        <f t="shared" si="68"/>
        <v>-61216.950945345081</v>
      </c>
      <c r="L128" s="42">
        <f t="shared" si="68"/>
        <v>-39560.8241722803</v>
      </c>
      <c r="M128" s="42">
        <f t="shared" si="68"/>
        <v>-4589.1453768295323</v>
      </c>
      <c r="N128" s="42">
        <f t="shared" si="68"/>
        <v>43212.330769149041</v>
      </c>
      <c r="O128" s="42">
        <f t="shared" si="68"/>
        <v>111214.42143684719</v>
      </c>
      <c r="P128" s="42">
        <f t="shared" si="68"/>
        <v>204117.90439562264</v>
      </c>
      <c r="Q128" s="45">
        <f>Q124-Q126</f>
        <v>204117.90439562278</v>
      </c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</row>
    <row r="129" spans="2:18" x14ac:dyDescent="0.2">
      <c r="R129"/>
    </row>
    <row r="130" spans="2:18" ht="18" x14ac:dyDescent="0.2">
      <c r="B130" s="52" t="s">
        <v>115</v>
      </c>
      <c r="C130" s="55"/>
      <c r="D130" s="55"/>
      <c r="E130" s="42">
        <f>E119</f>
        <v>-29197.3</v>
      </c>
      <c r="F130" s="42">
        <f t="shared" ref="F130:P130" si="69">E130+F119</f>
        <v>-47982.1</v>
      </c>
      <c r="G130" s="42">
        <f t="shared" si="69"/>
        <v>-57845.65</v>
      </c>
      <c r="H130" s="42">
        <f t="shared" si="69"/>
        <v>-68919.262499999997</v>
      </c>
      <c r="I130" s="42">
        <f t="shared" si="69"/>
        <v>-74090.790624999994</v>
      </c>
      <c r="J130" s="42">
        <f t="shared" si="69"/>
        <v>-72052.85921158854</v>
      </c>
      <c r="K130" s="42">
        <f t="shared" si="69"/>
        <v>-61216.950945345052</v>
      </c>
      <c r="L130" s="42">
        <f t="shared" si="69"/>
        <v>-39560.824172280278</v>
      </c>
      <c r="M130" s="42">
        <f t="shared" si="69"/>
        <v>-4589.1453768295105</v>
      </c>
      <c r="N130" s="42">
        <f t="shared" si="69"/>
        <v>43212.330769149063</v>
      </c>
      <c r="O130" s="42">
        <f t="shared" si="69"/>
        <v>111214.42143684722</v>
      </c>
      <c r="P130" s="42">
        <f t="shared" si="69"/>
        <v>204117.90439562267</v>
      </c>
      <c r="Q130" s="55"/>
      <c r="R130"/>
    </row>
    <row r="131" spans="2:18" x14ac:dyDescent="0.2">
      <c r="R131"/>
    </row>
    <row r="132" spans="2:18" x14ac:dyDescent="0.2">
      <c r="R132"/>
    </row>
    <row r="133" spans="2:18" x14ac:dyDescent="0.2">
      <c r="R133"/>
    </row>
    <row r="134" spans="2:18" x14ac:dyDescent="0.2">
      <c r="R134"/>
    </row>
    <row r="135" spans="2:18" x14ac:dyDescent="0.2">
      <c r="R135"/>
    </row>
    <row r="136" spans="2:18" x14ac:dyDescent="0.2">
      <c r="R136"/>
    </row>
    <row r="137" spans="2:18" x14ac:dyDescent="0.2">
      <c r="R137"/>
    </row>
    <row r="138" spans="2:18" x14ac:dyDescent="0.2">
      <c r="R138"/>
    </row>
    <row r="139" spans="2:18" x14ac:dyDescent="0.2">
      <c r="R139"/>
    </row>
    <row r="140" spans="2:18" x14ac:dyDescent="0.2">
      <c r="R140"/>
    </row>
    <row r="141" spans="2:18" x14ac:dyDescent="0.2">
      <c r="R141"/>
    </row>
    <row r="142" spans="2:18" x14ac:dyDescent="0.2">
      <c r="R142"/>
    </row>
    <row r="143" spans="2:18" x14ac:dyDescent="0.2">
      <c r="R143"/>
    </row>
    <row r="144" spans="2:18" x14ac:dyDescent="0.2">
      <c r="R144"/>
    </row>
    <row r="145" spans="18:18" x14ac:dyDescent="0.2">
      <c r="R145"/>
    </row>
    <row r="146" spans="18:18" x14ac:dyDescent="0.2">
      <c r="R146"/>
    </row>
    <row r="147" spans="18:18" x14ac:dyDescent="0.2">
      <c r="R147"/>
    </row>
    <row r="148" spans="18:18" x14ac:dyDescent="0.2">
      <c r="R148"/>
    </row>
    <row r="149" spans="18:18" x14ac:dyDescent="0.2">
      <c r="R149"/>
    </row>
    <row r="150" spans="18:18" x14ac:dyDescent="0.2">
      <c r="R150"/>
    </row>
    <row r="151" spans="18:18" x14ac:dyDescent="0.2">
      <c r="R151"/>
    </row>
    <row r="152" spans="18:18" x14ac:dyDescent="0.2">
      <c r="R152"/>
    </row>
    <row r="153" spans="18:18" x14ac:dyDescent="0.2">
      <c r="R153"/>
    </row>
    <row r="154" spans="18:18" x14ac:dyDescent="0.2">
      <c r="R154"/>
    </row>
    <row r="155" spans="18:18" x14ac:dyDescent="0.2">
      <c r="R155"/>
    </row>
    <row r="156" spans="18:18" x14ac:dyDescent="0.2">
      <c r="R156"/>
    </row>
    <row r="157" spans="18:18" x14ac:dyDescent="0.2">
      <c r="R157"/>
    </row>
    <row r="158" spans="18:18" x14ac:dyDescent="0.2">
      <c r="R158"/>
    </row>
    <row r="159" spans="18:18" x14ac:dyDescent="0.2">
      <c r="R159"/>
    </row>
    <row r="160" spans="18:18" x14ac:dyDescent="0.2">
      <c r="R160"/>
    </row>
    <row r="161" spans="18:18" x14ac:dyDescent="0.2">
      <c r="R161"/>
    </row>
    <row r="162" spans="18:18" x14ac:dyDescent="0.2">
      <c r="R162"/>
    </row>
    <row r="163" spans="18:18" x14ac:dyDescent="0.2">
      <c r="R163"/>
    </row>
    <row r="164" spans="18:18" x14ac:dyDescent="0.2">
      <c r="R164"/>
    </row>
    <row r="165" spans="18:18" x14ac:dyDescent="0.2">
      <c r="R165"/>
    </row>
    <row r="166" spans="18:18" x14ac:dyDescent="0.2">
      <c r="R166"/>
    </row>
    <row r="167" spans="18:18" x14ac:dyDescent="0.2">
      <c r="R167"/>
    </row>
    <row r="168" spans="18:18" x14ac:dyDescent="0.2">
      <c r="R168"/>
    </row>
    <row r="169" spans="18:18" x14ac:dyDescent="0.2">
      <c r="R169"/>
    </row>
    <row r="170" spans="18:18" x14ac:dyDescent="0.2">
      <c r="R170"/>
    </row>
    <row r="171" spans="18:18" x14ac:dyDescent="0.2">
      <c r="R171"/>
    </row>
    <row r="172" spans="18:18" x14ac:dyDescent="0.2">
      <c r="R172"/>
    </row>
    <row r="173" spans="18:18" x14ac:dyDescent="0.2">
      <c r="R173"/>
    </row>
    <row r="174" spans="18:18" x14ac:dyDescent="0.2">
      <c r="R174"/>
    </row>
    <row r="175" spans="18:18" x14ac:dyDescent="0.2">
      <c r="R175"/>
    </row>
    <row r="176" spans="18:18" x14ac:dyDescent="0.2">
      <c r="R176"/>
    </row>
    <row r="177" spans="18:18" x14ac:dyDescent="0.2">
      <c r="R177"/>
    </row>
    <row r="178" spans="18:18" x14ac:dyDescent="0.2">
      <c r="R178"/>
    </row>
    <row r="179" spans="18:18" x14ac:dyDescent="0.2">
      <c r="R179"/>
    </row>
    <row r="180" spans="18:18" x14ac:dyDescent="0.2">
      <c r="R180"/>
    </row>
    <row r="181" spans="18:18" x14ac:dyDescent="0.2">
      <c r="R181"/>
    </row>
    <row r="182" spans="18:18" x14ac:dyDescent="0.2">
      <c r="R182"/>
    </row>
    <row r="183" spans="18:18" x14ac:dyDescent="0.2">
      <c r="R183"/>
    </row>
    <row r="184" spans="18:18" x14ac:dyDescent="0.2">
      <c r="R184"/>
    </row>
    <row r="185" spans="18:18" x14ac:dyDescent="0.2">
      <c r="R185"/>
    </row>
    <row r="186" spans="18:18" x14ac:dyDescent="0.2">
      <c r="R186"/>
    </row>
    <row r="187" spans="18:18" x14ac:dyDescent="0.2">
      <c r="R187"/>
    </row>
    <row r="188" spans="18:18" x14ac:dyDescent="0.2">
      <c r="R188"/>
    </row>
    <row r="189" spans="18:18" x14ac:dyDescent="0.2">
      <c r="R189"/>
    </row>
    <row r="190" spans="18:18" x14ac:dyDescent="0.2">
      <c r="R190"/>
    </row>
    <row r="191" spans="18:18" x14ac:dyDescent="0.2">
      <c r="R191"/>
    </row>
    <row r="192" spans="18:18" x14ac:dyDescent="0.2">
      <c r="R192"/>
    </row>
    <row r="193" spans="18:18" x14ac:dyDescent="0.2">
      <c r="R193"/>
    </row>
    <row r="194" spans="18:18" x14ac:dyDescent="0.2">
      <c r="R194"/>
    </row>
    <row r="195" spans="18:18" x14ac:dyDescent="0.2">
      <c r="R195"/>
    </row>
    <row r="196" spans="18:18" x14ac:dyDescent="0.2">
      <c r="R196"/>
    </row>
    <row r="197" spans="18:18" x14ac:dyDescent="0.2">
      <c r="R197"/>
    </row>
    <row r="198" spans="18:18" x14ac:dyDescent="0.2">
      <c r="R198"/>
    </row>
    <row r="199" spans="18:18" x14ac:dyDescent="0.2">
      <c r="R199"/>
    </row>
    <row r="200" spans="18:18" x14ac:dyDescent="0.2">
      <c r="R200"/>
    </row>
    <row r="201" spans="18:18" x14ac:dyDescent="0.2">
      <c r="R201"/>
    </row>
    <row r="202" spans="18:18" x14ac:dyDescent="0.2">
      <c r="R202"/>
    </row>
    <row r="203" spans="18:18" x14ac:dyDescent="0.2">
      <c r="R203"/>
    </row>
    <row r="204" spans="18:18" x14ac:dyDescent="0.2">
      <c r="R204"/>
    </row>
    <row r="205" spans="18:18" x14ac:dyDescent="0.2">
      <c r="R205"/>
    </row>
    <row r="206" spans="18:18" x14ac:dyDescent="0.2">
      <c r="R206"/>
    </row>
    <row r="207" spans="18:18" x14ac:dyDescent="0.2">
      <c r="R207"/>
    </row>
    <row r="208" spans="18:18" x14ac:dyDescent="0.2">
      <c r="R208"/>
    </row>
    <row r="209" spans="18:18" x14ac:dyDescent="0.2">
      <c r="R209"/>
    </row>
    <row r="210" spans="18:18" x14ac:dyDescent="0.2">
      <c r="R210"/>
    </row>
    <row r="211" spans="18:18" x14ac:dyDescent="0.2">
      <c r="R211"/>
    </row>
    <row r="212" spans="18:18" x14ac:dyDescent="0.2">
      <c r="R212"/>
    </row>
    <row r="213" spans="18:18" x14ac:dyDescent="0.2">
      <c r="R213"/>
    </row>
    <row r="214" spans="18:18" x14ac:dyDescent="0.2">
      <c r="R214"/>
    </row>
    <row r="215" spans="18:18" x14ac:dyDescent="0.2">
      <c r="R215"/>
    </row>
    <row r="216" spans="18:18" x14ac:dyDescent="0.2">
      <c r="R216"/>
    </row>
    <row r="217" spans="18:18" x14ac:dyDescent="0.2">
      <c r="R217"/>
    </row>
    <row r="218" spans="18:18" x14ac:dyDescent="0.2">
      <c r="R218"/>
    </row>
    <row r="219" spans="18:18" x14ac:dyDescent="0.2">
      <c r="R219"/>
    </row>
    <row r="220" spans="18:18" x14ac:dyDescent="0.2">
      <c r="R220"/>
    </row>
    <row r="221" spans="18:18" x14ac:dyDescent="0.2">
      <c r="R221"/>
    </row>
    <row r="222" spans="18:18" x14ac:dyDescent="0.2">
      <c r="R222"/>
    </row>
    <row r="223" spans="18:18" x14ac:dyDescent="0.2">
      <c r="R223"/>
    </row>
    <row r="224" spans="18:18" x14ac:dyDescent="0.2">
      <c r="R224"/>
    </row>
    <row r="225" spans="18:18" x14ac:dyDescent="0.2">
      <c r="R225"/>
    </row>
    <row r="226" spans="18:18" x14ac:dyDescent="0.2">
      <c r="R226"/>
    </row>
    <row r="227" spans="18:18" x14ac:dyDescent="0.2">
      <c r="R227"/>
    </row>
    <row r="228" spans="18:18" x14ac:dyDescent="0.2">
      <c r="R228"/>
    </row>
    <row r="229" spans="18:18" x14ac:dyDescent="0.2">
      <c r="R229"/>
    </row>
    <row r="230" spans="18:18" x14ac:dyDescent="0.2">
      <c r="R230"/>
    </row>
    <row r="231" spans="18:18" x14ac:dyDescent="0.2">
      <c r="R231"/>
    </row>
    <row r="232" spans="18:18" x14ac:dyDescent="0.2">
      <c r="R232"/>
    </row>
    <row r="233" spans="18:18" x14ac:dyDescent="0.2">
      <c r="R233"/>
    </row>
    <row r="234" spans="18:18" x14ac:dyDescent="0.2">
      <c r="R234"/>
    </row>
  </sheetData>
  <mergeCells count="4">
    <mergeCell ref="E5:P5"/>
    <mergeCell ref="V5:AG5"/>
    <mergeCell ref="AN5:AY5"/>
    <mergeCell ref="BD5:BF5"/>
  </mergeCells>
  <pageMargins left="0.7" right="0.7" top="0.75" bottom="0.75" header="0.3" footer="0.3"/>
  <pageSetup scale="4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7958-213F-4693-9B3D-5B8FEB471A4A}">
  <dimension ref="A1:Q183"/>
  <sheetViews>
    <sheetView topLeftCell="A165" zoomScale="70" zoomScaleNormal="70" workbookViewId="0">
      <selection activeCell="C179" sqref="C179"/>
    </sheetView>
  </sheetViews>
  <sheetFormatPr baseColWidth="10" defaultColWidth="8.83203125" defaultRowHeight="15" x14ac:dyDescent="0.2"/>
  <cols>
    <col min="1" max="1" width="5.6640625" customWidth="1"/>
    <col min="2" max="2" width="40.6640625" customWidth="1"/>
    <col min="3" max="3" width="8.6640625" customWidth="1"/>
    <col min="4" max="4" width="5.6640625" customWidth="1"/>
    <col min="5" max="17" width="15.6640625" customWidth="1"/>
  </cols>
  <sheetData>
    <row r="1" spans="1:17" ht="18" x14ac:dyDescent="0.2">
      <c r="B1" s="57" t="s">
        <v>63</v>
      </c>
      <c r="C1" s="3"/>
      <c r="D1" s="3"/>
    </row>
    <row r="3" spans="1:17" ht="16" thickBot="1" x14ac:dyDescent="0.25"/>
    <row r="4" spans="1:17" ht="17" thickBot="1" x14ac:dyDescent="0.25">
      <c r="E4" s="87" t="s">
        <v>0</v>
      </c>
      <c r="F4" s="88"/>
      <c r="G4" s="88"/>
      <c r="H4" s="88"/>
      <c r="I4" s="88"/>
      <c r="J4" s="88"/>
      <c r="K4" s="88"/>
      <c r="L4" s="88"/>
      <c r="M4" s="88"/>
      <c r="N4" s="88"/>
      <c r="O4" s="88"/>
      <c r="P4" s="90"/>
      <c r="Q4" s="20"/>
    </row>
    <row r="5" spans="1:17" ht="16" thickBot="1" x14ac:dyDescent="0.25">
      <c r="E5" s="23">
        <v>44927</v>
      </c>
      <c r="F5" s="23">
        <v>44958</v>
      </c>
      <c r="G5" s="23">
        <v>44986</v>
      </c>
      <c r="H5" s="23">
        <v>45017</v>
      </c>
      <c r="I5" s="23">
        <v>45047</v>
      </c>
      <c r="J5" s="23">
        <v>45078</v>
      </c>
      <c r="K5" s="23">
        <v>45108</v>
      </c>
      <c r="L5" s="23">
        <v>45139</v>
      </c>
      <c r="M5" s="23">
        <v>45170</v>
      </c>
      <c r="N5" s="23">
        <v>45200</v>
      </c>
      <c r="O5" s="23">
        <v>45231</v>
      </c>
      <c r="P5" s="23">
        <v>45261</v>
      </c>
      <c r="Q5" s="22" t="s">
        <v>39</v>
      </c>
    </row>
    <row r="6" spans="1:17" ht="16" thickBot="1" x14ac:dyDescent="0.25">
      <c r="B6" s="1"/>
      <c r="C6" s="1"/>
      <c r="D6" s="1"/>
      <c r="E6" s="2" t="s">
        <v>1</v>
      </c>
      <c r="F6" s="2" t="s">
        <v>1</v>
      </c>
      <c r="G6" s="2" t="s">
        <v>1</v>
      </c>
      <c r="H6" s="2" t="s">
        <v>1</v>
      </c>
      <c r="I6" s="2" t="s">
        <v>1</v>
      </c>
      <c r="J6" s="2" t="s">
        <v>1</v>
      </c>
      <c r="K6" s="2" t="s">
        <v>1</v>
      </c>
      <c r="L6" s="2" t="s">
        <v>1</v>
      </c>
      <c r="M6" s="2" t="s">
        <v>1</v>
      </c>
      <c r="N6" s="2" t="s">
        <v>1</v>
      </c>
      <c r="O6" s="2" t="s">
        <v>1</v>
      </c>
      <c r="P6" s="12" t="s">
        <v>1</v>
      </c>
      <c r="Q6" s="21"/>
    </row>
    <row r="7" spans="1:17" x14ac:dyDescent="0.2">
      <c r="B7" s="1"/>
      <c r="C7" s="1"/>
      <c r="D7" s="1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40"/>
    </row>
    <row r="8" spans="1:17" ht="18" x14ac:dyDescent="0.2">
      <c r="B8" s="50" t="s">
        <v>61</v>
      </c>
      <c r="C8" s="3"/>
      <c r="D8" s="3"/>
      <c r="Q8" s="13"/>
    </row>
    <row r="9" spans="1:17" ht="16" x14ac:dyDescent="0.2">
      <c r="B9" s="3"/>
      <c r="C9" s="3"/>
      <c r="D9" s="3"/>
      <c r="Q9" s="13"/>
    </row>
    <row r="10" spans="1:17" x14ac:dyDescent="0.2">
      <c r="B10" s="1" t="s">
        <v>41</v>
      </c>
      <c r="C10" s="1"/>
      <c r="D10" s="1"/>
      <c r="Q10" s="13"/>
    </row>
    <row r="11" spans="1:17" x14ac:dyDescent="0.2">
      <c r="A11" s="5"/>
      <c r="B11" s="5" t="s">
        <v>2</v>
      </c>
      <c r="C11" s="5"/>
      <c r="D11" s="5"/>
      <c r="E11" s="6">
        <v>15</v>
      </c>
      <c r="F11" s="6">
        <f>E11</f>
        <v>15</v>
      </c>
      <c r="G11" s="6">
        <f t="shared" ref="G11:P11" si="0">F11</f>
        <v>15</v>
      </c>
      <c r="H11" s="6">
        <f t="shared" si="0"/>
        <v>15</v>
      </c>
      <c r="I11" s="6">
        <f t="shared" si="0"/>
        <v>15</v>
      </c>
      <c r="J11" s="6">
        <v>10</v>
      </c>
      <c r="K11" s="6">
        <f t="shared" si="0"/>
        <v>10</v>
      </c>
      <c r="L11" s="6">
        <f t="shared" si="0"/>
        <v>10</v>
      </c>
      <c r="M11" s="6">
        <f t="shared" si="0"/>
        <v>10</v>
      </c>
      <c r="N11" s="6">
        <f t="shared" si="0"/>
        <v>10</v>
      </c>
      <c r="O11" s="6">
        <v>5</v>
      </c>
      <c r="P11" s="6">
        <f t="shared" si="0"/>
        <v>5</v>
      </c>
      <c r="Q11" s="14">
        <f>SUM(E11:P11)</f>
        <v>135</v>
      </c>
    </row>
    <row r="12" spans="1:17" x14ac:dyDescent="0.2">
      <c r="B12" t="s">
        <v>3</v>
      </c>
      <c r="E12" s="4">
        <v>750</v>
      </c>
      <c r="F12" s="4">
        <f t="shared" ref="F12:P12" si="1">E12</f>
        <v>750</v>
      </c>
      <c r="G12" s="4">
        <f t="shared" si="1"/>
        <v>750</v>
      </c>
      <c r="H12" s="4">
        <f t="shared" si="1"/>
        <v>750</v>
      </c>
      <c r="I12" s="4">
        <f t="shared" si="1"/>
        <v>750</v>
      </c>
      <c r="J12" s="4">
        <f t="shared" si="1"/>
        <v>750</v>
      </c>
      <c r="K12" s="4">
        <f t="shared" si="1"/>
        <v>750</v>
      </c>
      <c r="L12" s="4">
        <f t="shared" si="1"/>
        <v>750</v>
      </c>
      <c r="M12" s="4">
        <f t="shared" si="1"/>
        <v>750</v>
      </c>
      <c r="N12" s="4">
        <f t="shared" si="1"/>
        <v>750</v>
      </c>
      <c r="O12" s="4">
        <f t="shared" si="1"/>
        <v>750</v>
      </c>
      <c r="P12" s="4">
        <f t="shared" si="1"/>
        <v>750</v>
      </c>
      <c r="Q12" s="16">
        <f>SUM(E12:P12)/12</f>
        <v>750</v>
      </c>
    </row>
    <row r="13" spans="1:17" x14ac:dyDescent="0.2">
      <c r="B13" t="s">
        <v>4</v>
      </c>
      <c r="E13" s="4">
        <f t="shared" ref="E13:P13" si="2">E11*E12</f>
        <v>11250</v>
      </c>
      <c r="F13" s="4">
        <f t="shared" si="2"/>
        <v>11250</v>
      </c>
      <c r="G13" s="4">
        <f t="shared" si="2"/>
        <v>11250</v>
      </c>
      <c r="H13" s="4">
        <f t="shared" si="2"/>
        <v>11250</v>
      </c>
      <c r="I13" s="4">
        <f t="shared" si="2"/>
        <v>11250</v>
      </c>
      <c r="J13" s="4">
        <f t="shared" si="2"/>
        <v>7500</v>
      </c>
      <c r="K13" s="4">
        <f t="shared" si="2"/>
        <v>7500</v>
      </c>
      <c r="L13" s="4">
        <f t="shared" si="2"/>
        <v>7500</v>
      </c>
      <c r="M13" s="4">
        <f t="shared" si="2"/>
        <v>7500</v>
      </c>
      <c r="N13" s="4">
        <f t="shared" si="2"/>
        <v>7500</v>
      </c>
      <c r="O13" s="4">
        <f t="shared" si="2"/>
        <v>3750</v>
      </c>
      <c r="P13" s="4">
        <f t="shared" si="2"/>
        <v>3750</v>
      </c>
      <c r="Q13" s="16">
        <f t="shared" ref="Q13" si="3">SUM(E13:P13)</f>
        <v>101250</v>
      </c>
    </row>
    <row r="14" spans="1:17" x14ac:dyDescent="0.2">
      <c r="Q14" s="13"/>
    </row>
    <row r="15" spans="1:17" x14ac:dyDescent="0.2">
      <c r="B15" s="1" t="s">
        <v>42</v>
      </c>
      <c r="C15" s="1"/>
      <c r="D15" s="1"/>
      <c r="Q15" s="13"/>
    </row>
    <row r="16" spans="1:17" x14ac:dyDescent="0.2">
      <c r="A16" s="5"/>
      <c r="B16" s="5" t="s">
        <v>2</v>
      </c>
      <c r="C16" s="5"/>
      <c r="D16" s="5"/>
      <c r="E16" s="6">
        <v>20</v>
      </c>
      <c r="F16" s="6">
        <f>E16</f>
        <v>20</v>
      </c>
      <c r="G16" s="6">
        <f t="shared" ref="G16:P16" si="4">F16</f>
        <v>20</v>
      </c>
      <c r="H16" s="6">
        <f t="shared" si="4"/>
        <v>20</v>
      </c>
      <c r="I16" s="6">
        <f t="shared" si="4"/>
        <v>20</v>
      </c>
      <c r="J16" s="6">
        <v>20</v>
      </c>
      <c r="K16" s="6">
        <f t="shared" si="4"/>
        <v>20</v>
      </c>
      <c r="L16" s="6">
        <f t="shared" si="4"/>
        <v>20</v>
      </c>
      <c r="M16" s="6">
        <f t="shared" si="4"/>
        <v>20</v>
      </c>
      <c r="N16" s="6">
        <f t="shared" si="4"/>
        <v>20</v>
      </c>
      <c r="O16" s="6">
        <v>10</v>
      </c>
      <c r="P16" s="6">
        <f t="shared" si="4"/>
        <v>10</v>
      </c>
      <c r="Q16" s="14">
        <f>SUM(E16:P16)</f>
        <v>220</v>
      </c>
    </row>
    <row r="17" spans="1:17" x14ac:dyDescent="0.2">
      <c r="B17" t="s">
        <v>3</v>
      </c>
      <c r="E17" s="4">
        <v>500</v>
      </c>
      <c r="F17" s="4">
        <f t="shared" ref="F17:P17" si="5">E17</f>
        <v>500</v>
      </c>
      <c r="G17" s="4">
        <f t="shared" si="5"/>
        <v>500</v>
      </c>
      <c r="H17" s="4">
        <f t="shared" si="5"/>
        <v>500</v>
      </c>
      <c r="I17" s="4">
        <f t="shared" si="5"/>
        <v>500</v>
      </c>
      <c r="J17" s="4">
        <f t="shared" si="5"/>
        <v>500</v>
      </c>
      <c r="K17" s="4">
        <f t="shared" si="5"/>
        <v>500</v>
      </c>
      <c r="L17" s="4">
        <f t="shared" si="5"/>
        <v>500</v>
      </c>
      <c r="M17" s="4">
        <f t="shared" si="5"/>
        <v>500</v>
      </c>
      <c r="N17" s="4">
        <f t="shared" si="5"/>
        <v>500</v>
      </c>
      <c r="O17" s="4">
        <f t="shared" si="5"/>
        <v>500</v>
      </c>
      <c r="P17" s="4">
        <f t="shared" si="5"/>
        <v>500</v>
      </c>
      <c r="Q17" s="16">
        <f>SUM(E17:P17)/12</f>
        <v>500</v>
      </c>
    </row>
    <row r="18" spans="1:17" x14ac:dyDescent="0.2">
      <c r="B18" t="s">
        <v>4</v>
      </c>
      <c r="E18" s="4">
        <f t="shared" ref="E18:P18" si="6">E16*E17</f>
        <v>10000</v>
      </c>
      <c r="F18" s="4">
        <f t="shared" si="6"/>
        <v>10000</v>
      </c>
      <c r="G18" s="4">
        <f t="shared" si="6"/>
        <v>10000</v>
      </c>
      <c r="H18" s="4">
        <f t="shared" si="6"/>
        <v>10000</v>
      </c>
      <c r="I18" s="4">
        <f t="shared" si="6"/>
        <v>10000</v>
      </c>
      <c r="J18" s="4">
        <f t="shared" si="6"/>
        <v>10000</v>
      </c>
      <c r="K18" s="4">
        <f t="shared" si="6"/>
        <v>10000</v>
      </c>
      <c r="L18" s="4">
        <f t="shared" si="6"/>
        <v>10000</v>
      </c>
      <c r="M18" s="4">
        <f t="shared" si="6"/>
        <v>10000</v>
      </c>
      <c r="N18" s="4">
        <f t="shared" si="6"/>
        <v>10000</v>
      </c>
      <c r="O18" s="4">
        <f t="shared" si="6"/>
        <v>5000</v>
      </c>
      <c r="P18" s="4">
        <f t="shared" si="6"/>
        <v>5000</v>
      </c>
      <c r="Q18" s="16">
        <f t="shared" ref="Q18" si="7">SUM(E18:P18)</f>
        <v>110000</v>
      </c>
    </row>
    <row r="19" spans="1:17" x14ac:dyDescent="0.2"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15"/>
    </row>
    <row r="20" spans="1:17" x14ac:dyDescent="0.2">
      <c r="B20" s="1" t="s">
        <v>43</v>
      </c>
      <c r="C20" s="1"/>
      <c r="D20" s="1"/>
      <c r="Q20" s="13"/>
    </row>
    <row r="21" spans="1:17" x14ac:dyDescent="0.2">
      <c r="A21" s="5"/>
      <c r="B21" s="5" t="s">
        <v>2</v>
      </c>
      <c r="C21" s="5"/>
      <c r="D21" s="5"/>
      <c r="E21" s="6">
        <v>20</v>
      </c>
      <c r="F21" s="6">
        <f>E21</f>
        <v>20</v>
      </c>
      <c r="G21" s="6">
        <f t="shared" ref="G21:P21" si="8">F21</f>
        <v>20</v>
      </c>
      <c r="H21" s="6">
        <f t="shared" si="8"/>
        <v>20</v>
      </c>
      <c r="I21" s="6">
        <f t="shared" si="8"/>
        <v>20</v>
      </c>
      <c r="J21" s="6">
        <v>40</v>
      </c>
      <c r="K21" s="6">
        <f t="shared" si="8"/>
        <v>40</v>
      </c>
      <c r="L21" s="6">
        <f t="shared" si="8"/>
        <v>40</v>
      </c>
      <c r="M21" s="6">
        <f t="shared" si="8"/>
        <v>40</v>
      </c>
      <c r="N21" s="6">
        <f t="shared" si="8"/>
        <v>40</v>
      </c>
      <c r="O21" s="6">
        <v>20</v>
      </c>
      <c r="P21" s="6">
        <f t="shared" si="8"/>
        <v>20</v>
      </c>
      <c r="Q21" s="14">
        <f>SUM(E21:P21)</f>
        <v>340</v>
      </c>
    </row>
    <row r="22" spans="1:17" x14ac:dyDescent="0.2">
      <c r="B22" t="s">
        <v>3</v>
      </c>
      <c r="E22" s="4">
        <v>250</v>
      </c>
      <c r="F22" s="4">
        <f t="shared" ref="F22:P22" si="9">E22</f>
        <v>250</v>
      </c>
      <c r="G22" s="4">
        <f t="shared" si="9"/>
        <v>250</v>
      </c>
      <c r="H22" s="4">
        <f t="shared" si="9"/>
        <v>250</v>
      </c>
      <c r="I22" s="4">
        <f t="shared" si="9"/>
        <v>250</v>
      </c>
      <c r="J22" s="4">
        <f t="shared" si="9"/>
        <v>250</v>
      </c>
      <c r="K22" s="4">
        <f t="shared" si="9"/>
        <v>250</v>
      </c>
      <c r="L22" s="4">
        <f t="shared" si="9"/>
        <v>250</v>
      </c>
      <c r="M22" s="4">
        <f t="shared" si="9"/>
        <v>250</v>
      </c>
      <c r="N22" s="4">
        <f t="shared" si="9"/>
        <v>250</v>
      </c>
      <c r="O22" s="4">
        <f t="shared" si="9"/>
        <v>250</v>
      </c>
      <c r="P22" s="4">
        <f t="shared" si="9"/>
        <v>250</v>
      </c>
      <c r="Q22" s="16">
        <f>SUM(E22:P22)/12</f>
        <v>250</v>
      </c>
    </row>
    <row r="23" spans="1:17" x14ac:dyDescent="0.2">
      <c r="B23" t="s">
        <v>4</v>
      </c>
      <c r="E23" s="4">
        <f t="shared" ref="E23:P23" si="10">E21*E22</f>
        <v>5000</v>
      </c>
      <c r="F23" s="4">
        <f t="shared" si="10"/>
        <v>5000</v>
      </c>
      <c r="G23" s="4">
        <f t="shared" si="10"/>
        <v>5000</v>
      </c>
      <c r="H23" s="4">
        <f t="shared" si="10"/>
        <v>5000</v>
      </c>
      <c r="I23" s="4">
        <f t="shared" si="10"/>
        <v>5000</v>
      </c>
      <c r="J23" s="4">
        <f t="shared" si="10"/>
        <v>10000</v>
      </c>
      <c r="K23" s="4">
        <f t="shared" si="10"/>
        <v>10000</v>
      </c>
      <c r="L23" s="4">
        <f t="shared" si="10"/>
        <v>10000</v>
      </c>
      <c r="M23" s="4">
        <f t="shared" si="10"/>
        <v>10000</v>
      </c>
      <c r="N23" s="4">
        <f t="shared" si="10"/>
        <v>10000</v>
      </c>
      <c r="O23" s="4">
        <f t="shared" si="10"/>
        <v>5000</v>
      </c>
      <c r="P23" s="4">
        <f t="shared" si="10"/>
        <v>5000</v>
      </c>
      <c r="Q23" s="16">
        <f t="shared" ref="Q23" si="11">SUM(E23:P23)</f>
        <v>85000</v>
      </c>
    </row>
    <row r="24" spans="1:17" x14ac:dyDescent="0.2">
      <c r="B24" s="1"/>
      <c r="C24" s="1"/>
      <c r="D24" s="1"/>
      <c r="Q24" s="13"/>
    </row>
    <row r="25" spans="1:17" x14ac:dyDescent="0.2">
      <c r="B25" s="1" t="s">
        <v>44</v>
      </c>
      <c r="C25" s="1"/>
      <c r="D25" s="1"/>
      <c r="Q25" s="13"/>
    </row>
    <row r="26" spans="1:17" x14ac:dyDescent="0.2">
      <c r="A26" s="5"/>
      <c r="B26" s="5" t="s">
        <v>2</v>
      </c>
      <c r="C26" s="5"/>
      <c r="D26" s="5"/>
      <c r="E26" s="6">
        <v>100</v>
      </c>
      <c r="F26" s="6">
        <f>E26</f>
        <v>100</v>
      </c>
      <c r="G26" s="6">
        <f t="shared" ref="G26:P26" si="12">F26</f>
        <v>100</v>
      </c>
      <c r="H26" s="6">
        <f t="shared" si="12"/>
        <v>100</v>
      </c>
      <c r="I26" s="6">
        <f t="shared" si="12"/>
        <v>100</v>
      </c>
      <c r="J26" s="6">
        <v>200</v>
      </c>
      <c r="K26" s="6">
        <f t="shared" si="12"/>
        <v>200</v>
      </c>
      <c r="L26" s="6">
        <f t="shared" si="12"/>
        <v>200</v>
      </c>
      <c r="M26" s="6">
        <f t="shared" si="12"/>
        <v>200</v>
      </c>
      <c r="N26" s="6">
        <f t="shared" si="12"/>
        <v>200</v>
      </c>
      <c r="O26" s="6">
        <v>100</v>
      </c>
      <c r="P26" s="6">
        <f t="shared" si="12"/>
        <v>100</v>
      </c>
      <c r="Q26" s="14">
        <f>SUM(E26:P26)</f>
        <v>1700</v>
      </c>
    </row>
    <row r="27" spans="1:17" x14ac:dyDescent="0.2">
      <c r="B27" t="s">
        <v>3</v>
      </c>
      <c r="E27" s="4">
        <v>500</v>
      </c>
      <c r="F27" s="4">
        <f t="shared" ref="F27:P27" si="13">E27</f>
        <v>500</v>
      </c>
      <c r="G27" s="4">
        <f t="shared" si="13"/>
        <v>500</v>
      </c>
      <c r="H27" s="4">
        <f t="shared" si="13"/>
        <v>500</v>
      </c>
      <c r="I27" s="4">
        <f t="shared" si="13"/>
        <v>500</v>
      </c>
      <c r="J27" s="4">
        <f t="shared" si="13"/>
        <v>500</v>
      </c>
      <c r="K27" s="4">
        <f t="shared" si="13"/>
        <v>500</v>
      </c>
      <c r="L27" s="4">
        <f t="shared" si="13"/>
        <v>500</v>
      </c>
      <c r="M27" s="4">
        <f t="shared" si="13"/>
        <v>500</v>
      </c>
      <c r="N27" s="4">
        <f t="shared" si="13"/>
        <v>500</v>
      </c>
      <c r="O27" s="4">
        <f t="shared" si="13"/>
        <v>500</v>
      </c>
      <c r="P27" s="4">
        <f t="shared" si="13"/>
        <v>500</v>
      </c>
      <c r="Q27" s="16">
        <f>SUM(E27:P27)/12</f>
        <v>500</v>
      </c>
    </row>
    <row r="28" spans="1:17" x14ac:dyDescent="0.2">
      <c r="B28" t="s">
        <v>4</v>
      </c>
      <c r="E28" s="4">
        <f t="shared" ref="E28:P28" si="14">E26*E27</f>
        <v>50000</v>
      </c>
      <c r="F28" s="4">
        <f t="shared" si="14"/>
        <v>50000</v>
      </c>
      <c r="G28" s="4">
        <f t="shared" si="14"/>
        <v>50000</v>
      </c>
      <c r="H28" s="4">
        <f t="shared" si="14"/>
        <v>50000</v>
      </c>
      <c r="I28" s="4">
        <f t="shared" si="14"/>
        <v>50000</v>
      </c>
      <c r="J28" s="4">
        <f t="shared" si="14"/>
        <v>100000</v>
      </c>
      <c r="K28" s="4">
        <f t="shared" si="14"/>
        <v>100000</v>
      </c>
      <c r="L28" s="4">
        <f t="shared" si="14"/>
        <v>100000</v>
      </c>
      <c r="M28" s="4">
        <f t="shared" si="14"/>
        <v>100000</v>
      </c>
      <c r="N28" s="4">
        <f t="shared" si="14"/>
        <v>100000</v>
      </c>
      <c r="O28" s="4">
        <f t="shared" si="14"/>
        <v>50000</v>
      </c>
      <c r="P28" s="4">
        <f t="shared" si="14"/>
        <v>50000</v>
      </c>
      <c r="Q28" s="16">
        <f t="shared" ref="Q28" si="15">SUM(E28:P28)</f>
        <v>850000</v>
      </c>
    </row>
    <row r="29" spans="1:17" x14ac:dyDescent="0.2">
      <c r="B29" s="1"/>
      <c r="C29" s="1"/>
      <c r="D29" s="1"/>
      <c r="Q29" s="13"/>
    </row>
    <row r="30" spans="1:17" x14ac:dyDescent="0.2">
      <c r="B30" s="1" t="s">
        <v>5</v>
      </c>
      <c r="C30" s="1"/>
      <c r="D30" s="1"/>
      <c r="Q30" s="13"/>
    </row>
    <row r="31" spans="1:17" x14ac:dyDescent="0.2">
      <c r="A31" s="5"/>
      <c r="B31" s="5" t="s">
        <v>2</v>
      </c>
      <c r="C31" s="5"/>
      <c r="D31" s="5"/>
      <c r="E31" s="6">
        <v>50</v>
      </c>
      <c r="F31" s="6">
        <f>E31</f>
        <v>50</v>
      </c>
      <c r="G31" s="6">
        <f t="shared" ref="G31:P31" si="16">F31</f>
        <v>50</v>
      </c>
      <c r="H31" s="6">
        <f t="shared" si="16"/>
        <v>50</v>
      </c>
      <c r="I31" s="6">
        <f t="shared" si="16"/>
        <v>50</v>
      </c>
      <c r="J31" s="6">
        <f t="shared" si="16"/>
        <v>50</v>
      </c>
      <c r="K31" s="6">
        <f t="shared" si="16"/>
        <v>50</v>
      </c>
      <c r="L31" s="6">
        <f t="shared" si="16"/>
        <v>50</v>
      </c>
      <c r="M31" s="6">
        <f t="shared" si="16"/>
        <v>50</v>
      </c>
      <c r="N31" s="6">
        <f t="shared" si="16"/>
        <v>50</v>
      </c>
      <c r="O31" s="6">
        <f t="shared" si="16"/>
        <v>50</v>
      </c>
      <c r="P31" s="6">
        <f t="shared" si="16"/>
        <v>50</v>
      </c>
      <c r="Q31" s="14">
        <f>SUM(E31:P31)</f>
        <v>600</v>
      </c>
    </row>
    <row r="32" spans="1:17" x14ac:dyDescent="0.2">
      <c r="B32" t="s">
        <v>3</v>
      </c>
      <c r="E32" s="4">
        <v>400</v>
      </c>
      <c r="F32" s="4">
        <f t="shared" ref="F32:P32" si="17">E32</f>
        <v>400</v>
      </c>
      <c r="G32" s="4">
        <f t="shared" si="17"/>
        <v>400</v>
      </c>
      <c r="H32" s="4">
        <f t="shared" si="17"/>
        <v>400</v>
      </c>
      <c r="I32" s="4">
        <f t="shared" si="17"/>
        <v>400</v>
      </c>
      <c r="J32" s="4">
        <f t="shared" si="17"/>
        <v>400</v>
      </c>
      <c r="K32" s="4">
        <f t="shared" si="17"/>
        <v>400</v>
      </c>
      <c r="L32" s="4">
        <f t="shared" si="17"/>
        <v>400</v>
      </c>
      <c r="M32" s="4">
        <f t="shared" si="17"/>
        <v>400</v>
      </c>
      <c r="N32" s="4">
        <f t="shared" si="17"/>
        <v>400</v>
      </c>
      <c r="O32" s="4">
        <f t="shared" si="17"/>
        <v>400</v>
      </c>
      <c r="P32" s="4">
        <f t="shared" si="17"/>
        <v>400</v>
      </c>
      <c r="Q32" s="16">
        <f>SUM(E32:P32)/12</f>
        <v>400</v>
      </c>
    </row>
    <row r="33" spans="1:17" x14ac:dyDescent="0.2">
      <c r="B33" t="s">
        <v>4</v>
      </c>
      <c r="E33" s="4">
        <f t="shared" ref="E33:P33" si="18">E31*E32</f>
        <v>20000</v>
      </c>
      <c r="F33" s="4">
        <f t="shared" si="18"/>
        <v>20000</v>
      </c>
      <c r="G33" s="4">
        <f t="shared" si="18"/>
        <v>20000</v>
      </c>
      <c r="H33" s="4">
        <f t="shared" si="18"/>
        <v>20000</v>
      </c>
      <c r="I33" s="4">
        <f t="shared" si="18"/>
        <v>20000</v>
      </c>
      <c r="J33" s="4">
        <f t="shared" si="18"/>
        <v>20000</v>
      </c>
      <c r="K33" s="4">
        <f t="shared" si="18"/>
        <v>20000</v>
      </c>
      <c r="L33" s="4">
        <f t="shared" si="18"/>
        <v>20000</v>
      </c>
      <c r="M33" s="4">
        <f t="shared" si="18"/>
        <v>20000</v>
      </c>
      <c r="N33" s="4">
        <f t="shared" si="18"/>
        <v>20000</v>
      </c>
      <c r="O33" s="4">
        <f t="shared" si="18"/>
        <v>20000</v>
      </c>
      <c r="P33" s="4">
        <f t="shared" si="18"/>
        <v>20000</v>
      </c>
      <c r="Q33" s="16">
        <f t="shared" ref="Q33" si="19">SUM(E33:P33)</f>
        <v>240000</v>
      </c>
    </row>
    <row r="34" spans="1:17" x14ac:dyDescent="0.2">
      <c r="B34" s="1"/>
      <c r="C34" s="1"/>
      <c r="D34" s="1"/>
      <c r="Q34" s="13"/>
    </row>
    <row r="35" spans="1:17" x14ac:dyDescent="0.2">
      <c r="B35" s="1" t="s">
        <v>6</v>
      </c>
      <c r="C35" s="1"/>
      <c r="D35" s="1"/>
      <c r="Q35" s="13"/>
    </row>
    <row r="36" spans="1:17" x14ac:dyDescent="0.2">
      <c r="A36" s="5"/>
      <c r="B36" s="5" t="s">
        <v>2</v>
      </c>
      <c r="C36" s="5"/>
      <c r="D36" s="5"/>
      <c r="E36" s="6">
        <v>50</v>
      </c>
      <c r="F36" s="6">
        <f>E36</f>
        <v>50</v>
      </c>
      <c r="G36" s="6">
        <f t="shared" ref="G36:P36" si="20">F36</f>
        <v>50</v>
      </c>
      <c r="H36" s="6">
        <f t="shared" si="20"/>
        <v>50</v>
      </c>
      <c r="I36" s="6">
        <f t="shared" si="20"/>
        <v>50</v>
      </c>
      <c r="J36" s="6">
        <f t="shared" si="20"/>
        <v>50</v>
      </c>
      <c r="K36" s="6">
        <f t="shared" si="20"/>
        <v>50</v>
      </c>
      <c r="L36" s="6">
        <f t="shared" si="20"/>
        <v>50</v>
      </c>
      <c r="M36" s="6">
        <f t="shared" si="20"/>
        <v>50</v>
      </c>
      <c r="N36" s="6">
        <f t="shared" si="20"/>
        <v>50</v>
      </c>
      <c r="O36" s="6">
        <f t="shared" si="20"/>
        <v>50</v>
      </c>
      <c r="P36" s="6">
        <f t="shared" si="20"/>
        <v>50</v>
      </c>
      <c r="Q36" s="14">
        <f>SUM(E36:P36)</f>
        <v>600</v>
      </c>
    </row>
    <row r="37" spans="1:17" x14ac:dyDescent="0.2">
      <c r="B37" t="s">
        <v>3</v>
      </c>
      <c r="E37" s="4">
        <v>400</v>
      </c>
      <c r="F37" s="4">
        <f t="shared" ref="F37:P37" si="21">E37</f>
        <v>400</v>
      </c>
      <c r="G37" s="4">
        <f t="shared" si="21"/>
        <v>400</v>
      </c>
      <c r="H37" s="4">
        <f t="shared" si="21"/>
        <v>400</v>
      </c>
      <c r="I37" s="4">
        <f t="shared" si="21"/>
        <v>400</v>
      </c>
      <c r="J37" s="4">
        <f t="shared" si="21"/>
        <v>400</v>
      </c>
      <c r="K37" s="4">
        <f t="shared" si="21"/>
        <v>400</v>
      </c>
      <c r="L37" s="4">
        <f t="shared" si="21"/>
        <v>400</v>
      </c>
      <c r="M37" s="4">
        <f t="shared" si="21"/>
        <v>400</v>
      </c>
      <c r="N37" s="4">
        <f t="shared" si="21"/>
        <v>400</v>
      </c>
      <c r="O37" s="4">
        <f t="shared" si="21"/>
        <v>400</v>
      </c>
      <c r="P37" s="4">
        <f t="shared" si="21"/>
        <v>400</v>
      </c>
      <c r="Q37" s="16">
        <f>SUM(E37:P37)/12</f>
        <v>400</v>
      </c>
    </row>
    <row r="38" spans="1:17" x14ac:dyDescent="0.2">
      <c r="B38" t="s">
        <v>4</v>
      </c>
      <c r="E38" s="4">
        <f t="shared" ref="E38:P38" si="22">E36*E37</f>
        <v>20000</v>
      </c>
      <c r="F38" s="4">
        <f t="shared" si="22"/>
        <v>20000</v>
      </c>
      <c r="G38" s="4">
        <f t="shared" si="22"/>
        <v>20000</v>
      </c>
      <c r="H38" s="4">
        <f t="shared" si="22"/>
        <v>20000</v>
      </c>
      <c r="I38" s="4">
        <f t="shared" si="22"/>
        <v>20000</v>
      </c>
      <c r="J38" s="4">
        <f t="shared" si="22"/>
        <v>20000</v>
      </c>
      <c r="K38" s="4">
        <f t="shared" si="22"/>
        <v>20000</v>
      </c>
      <c r="L38" s="4">
        <f t="shared" si="22"/>
        <v>20000</v>
      </c>
      <c r="M38" s="4">
        <f t="shared" si="22"/>
        <v>20000</v>
      </c>
      <c r="N38" s="4">
        <f t="shared" si="22"/>
        <v>20000</v>
      </c>
      <c r="O38" s="4">
        <f t="shared" si="22"/>
        <v>20000</v>
      </c>
      <c r="P38" s="4">
        <f t="shared" si="22"/>
        <v>20000</v>
      </c>
      <c r="Q38" s="16">
        <f t="shared" ref="Q38" si="23">SUM(E38:P38)</f>
        <v>240000</v>
      </c>
    </row>
    <row r="39" spans="1:17" x14ac:dyDescent="0.2">
      <c r="B39" s="1"/>
      <c r="C39" s="1"/>
      <c r="D39" s="1"/>
      <c r="Q39" s="13"/>
    </row>
    <row r="40" spans="1:17" x14ac:dyDescent="0.2">
      <c r="B40" s="1" t="s">
        <v>7</v>
      </c>
      <c r="C40" s="1"/>
      <c r="D40" s="1"/>
      <c r="Q40" s="13"/>
    </row>
    <row r="41" spans="1:17" x14ac:dyDescent="0.2">
      <c r="A41" s="5"/>
      <c r="B41" s="5" t="s">
        <v>2</v>
      </c>
      <c r="C41" s="5"/>
      <c r="D41" s="5"/>
      <c r="E41" s="6">
        <v>20</v>
      </c>
      <c r="F41" s="6">
        <f>E41</f>
        <v>20</v>
      </c>
      <c r="G41" s="6">
        <f t="shared" ref="G41:P41" si="24">F41</f>
        <v>20</v>
      </c>
      <c r="H41" s="6">
        <f t="shared" si="24"/>
        <v>20</v>
      </c>
      <c r="I41" s="6">
        <f t="shared" si="24"/>
        <v>20</v>
      </c>
      <c r="J41" s="6">
        <f t="shared" si="24"/>
        <v>20</v>
      </c>
      <c r="K41" s="6">
        <f t="shared" si="24"/>
        <v>20</v>
      </c>
      <c r="L41" s="6">
        <f t="shared" si="24"/>
        <v>20</v>
      </c>
      <c r="M41" s="6">
        <f t="shared" si="24"/>
        <v>20</v>
      </c>
      <c r="N41" s="6">
        <f t="shared" si="24"/>
        <v>20</v>
      </c>
      <c r="O41" s="6">
        <f t="shared" si="24"/>
        <v>20</v>
      </c>
      <c r="P41" s="6">
        <f t="shared" si="24"/>
        <v>20</v>
      </c>
      <c r="Q41" s="14">
        <f>SUM(E41:P41)</f>
        <v>240</v>
      </c>
    </row>
    <row r="42" spans="1:17" x14ac:dyDescent="0.2">
      <c r="B42" t="s">
        <v>3</v>
      </c>
      <c r="E42" s="4">
        <v>300</v>
      </c>
      <c r="F42" s="4">
        <f t="shared" ref="F42:P42" si="25">E42</f>
        <v>300</v>
      </c>
      <c r="G42" s="4">
        <f t="shared" si="25"/>
        <v>300</v>
      </c>
      <c r="H42" s="4">
        <f t="shared" si="25"/>
        <v>300</v>
      </c>
      <c r="I42" s="4">
        <f t="shared" si="25"/>
        <v>300</v>
      </c>
      <c r="J42" s="4">
        <f t="shared" si="25"/>
        <v>300</v>
      </c>
      <c r="K42" s="4">
        <f t="shared" si="25"/>
        <v>300</v>
      </c>
      <c r="L42" s="4">
        <f t="shared" si="25"/>
        <v>300</v>
      </c>
      <c r="M42" s="4">
        <f t="shared" si="25"/>
        <v>300</v>
      </c>
      <c r="N42" s="4">
        <f t="shared" si="25"/>
        <v>300</v>
      </c>
      <c r="O42" s="4">
        <f t="shared" si="25"/>
        <v>300</v>
      </c>
      <c r="P42" s="4">
        <f t="shared" si="25"/>
        <v>300</v>
      </c>
      <c r="Q42" s="16">
        <f>SUM(E42:P42)/12</f>
        <v>300</v>
      </c>
    </row>
    <row r="43" spans="1:17" x14ac:dyDescent="0.2">
      <c r="B43" t="s">
        <v>4</v>
      </c>
      <c r="E43" s="4">
        <f t="shared" ref="E43:P43" si="26">E41*E42</f>
        <v>6000</v>
      </c>
      <c r="F43" s="4">
        <f t="shared" si="26"/>
        <v>6000</v>
      </c>
      <c r="G43" s="4">
        <f t="shared" si="26"/>
        <v>6000</v>
      </c>
      <c r="H43" s="4">
        <f t="shared" si="26"/>
        <v>6000</v>
      </c>
      <c r="I43" s="4">
        <f t="shared" si="26"/>
        <v>6000</v>
      </c>
      <c r="J43" s="4">
        <f t="shared" si="26"/>
        <v>6000</v>
      </c>
      <c r="K43" s="4">
        <f t="shared" si="26"/>
        <v>6000</v>
      </c>
      <c r="L43" s="4">
        <f t="shared" si="26"/>
        <v>6000</v>
      </c>
      <c r="M43" s="4">
        <f t="shared" si="26"/>
        <v>6000</v>
      </c>
      <c r="N43" s="4">
        <f t="shared" si="26"/>
        <v>6000</v>
      </c>
      <c r="O43" s="4">
        <f t="shared" si="26"/>
        <v>6000</v>
      </c>
      <c r="P43" s="4">
        <f t="shared" si="26"/>
        <v>6000</v>
      </c>
      <c r="Q43" s="16">
        <f t="shared" ref="Q43" si="27">SUM(E43:P43)</f>
        <v>72000</v>
      </c>
    </row>
    <row r="44" spans="1:17" x14ac:dyDescent="0.2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16"/>
    </row>
    <row r="45" spans="1:17" x14ac:dyDescent="0.2">
      <c r="B45" s="1" t="s">
        <v>8</v>
      </c>
      <c r="C45" s="1"/>
      <c r="D45" s="1"/>
      <c r="Q45" s="13"/>
    </row>
    <row r="46" spans="1:17" x14ac:dyDescent="0.2">
      <c r="A46" s="5"/>
      <c r="B46" s="5" t="s">
        <v>2</v>
      </c>
      <c r="C46" s="5"/>
      <c r="D46" s="5"/>
      <c r="E46" s="6">
        <v>10</v>
      </c>
      <c r="F46" s="6">
        <f>E46</f>
        <v>10</v>
      </c>
      <c r="G46" s="6">
        <f t="shared" ref="G46:P46" si="28">F46</f>
        <v>10</v>
      </c>
      <c r="H46" s="6">
        <f t="shared" si="28"/>
        <v>10</v>
      </c>
      <c r="I46" s="6">
        <f t="shared" si="28"/>
        <v>10</v>
      </c>
      <c r="J46" s="6">
        <f t="shared" si="28"/>
        <v>10</v>
      </c>
      <c r="K46" s="6">
        <f t="shared" si="28"/>
        <v>10</v>
      </c>
      <c r="L46" s="6">
        <f t="shared" si="28"/>
        <v>10</v>
      </c>
      <c r="M46" s="6">
        <f t="shared" si="28"/>
        <v>10</v>
      </c>
      <c r="N46" s="6">
        <f t="shared" si="28"/>
        <v>10</v>
      </c>
      <c r="O46" s="6">
        <f t="shared" si="28"/>
        <v>10</v>
      </c>
      <c r="P46" s="6">
        <f t="shared" si="28"/>
        <v>10</v>
      </c>
      <c r="Q46" s="14">
        <f>SUM(E46:P46)</f>
        <v>120</v>
      </c>
    </row>
    <row r="47" spans="1:17" x14ac:dyDescent="0.2">
      <c r="B47" t="s">
        <v>3</v>
      </c>
      <c r="E47" s="4">
        <v>250</v>
      </c>
      <c r="F47" s="4">
        <f t="shared" ref="F47:P47" si="29">E47</f>
        <v>250</v>
      </c>
      <c r="G47" s="4">
        <f t="shared" si="29"/>
        <v>250</v>
      </c>
      <c r="H47" s="4">
        <f t="shared" si="29"/>
        <v>250</v>
      </c>
      <c r="I47" s="4">
        <f t="shared" si="29"/>
        <v>250</v>
      </c>
      <c r="J47" s="4">
        <f t="shared" si="29"/>
        <v>250</v>
      </c>
      <c r="K47" s="4">
        <f t="shared" si="29"/>
        <v>250</v>
      </c>
      <c r="L47" s="4">
        <f t="shared" si="29"/>
        <v>250</v>
      </c>
      <c r="M47" s="4">
        <f t="shared" si="29"/>
        <v>250</v>
      </c>
      <c r="N47" s="4">
        <f t="shared" si="29"/>
        <v>250</v>
      </c>
      <c r="O47" s="4">
        <f t="shared" si="29"/>
        <v>250</v>
      </c>
      <c r="P47" s="4">
        <f t="shared" si="29"/>
        <v>250</v>
      </c>
      <c r="Q47" s="16">
        <f>SUM(E47:P47)/12</f>
        <v>250</v>
      </c>
    </row>
    <row r="48" spans="1:17" x14ac:dyDescent="0.2">
      <c r="B48" t="s">
        <v>4</v>
      </c>
      <c r="E48" s="4">
        <f t="shared" ref="E48:P48" si="30">E46*E47</f>
        <v>2500</v>
      </c>
      <c r="F48" s="4">
        <f t="shared" si="30"/>
        <v>2500</v>
      </c>
      <c r="G48" s="4">
        <f t="shared" si="30"/>
        <v>2500</v>
      </c>
      <c r="H48" s="4">
        <f t="shared" si="30"/>
        <v>2500</v>
      </c>
      <c r="I48" s="4">
        <f t="shared" si="30"/>
        <v>2500</v>
      </c>
      <c r="J48" s="4">
        <f t="shared" si="30"/>
        <v>2500</v>
      </c>
      <c r="K48" s="4">
        <f t="shared" si="30"/>
        <v>2500</v>
      </c>
      <c r="L48" s="4">
        <f t="shared" si="30"/>
        <v>2500</v>
      </c>
      <c r="M48" s="4">
        <f t="shared" si="30"/>
        <v>2500</v>
      </c>
      <c r="N48" s="4">
        <f t="shared" si="30"/>
        <v>2500</v>
      </c>
      <c r="O48" s="4">
        <f t="shared" si="30"/>
        <v>2500</v>
      </c>
      <c r="P48" s="4">
        <f t="shared" si="30"/>
        <v>2500</v>
      </c>
      <c r="Q48" s="16">
        <f t="shared" ref="Q48" si="31">SUM(E48:P48)</f>
        <v>30000</v>
      </c>
    </row>
    <row r="49" spans="1:17" x14ac:dyDescent="0.2"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58"/>
    </row>
    <row r="50" spans="1:17" x14ac:dyDescent="0.2">
      <c r="B50" s="1" t="s">
        <v>9</v>
      </c>
      <c r="C50" s="1"/>
      <c r="D50" s="1"/>
      <c r="Q50" s="13"/>
    </row>
    <row r="51" spans="1:17" x14ac:dyDescent="0.2">
      <c r="A51" s="5"/>
      <c r="B51" s="5" t="s">
        <v>2</v>
      </c>
      <c r="C51" s="5"/>
      <c r="D51" s="5"/>
      <c r="E51" s="6">
        <v>25</v>
      </c>
      <c r="F51" s="6">
        <f>E51</f>
        <v>25</v>
      </c>
      <c r="G51" s="6">
        <f t="shared" ref="G51:P51" si="32">F51</f>
        <v>25</v>
      </c>
      <c r="H51" s="6">
        <f t="shared" si="32"/>
        <v>25</v>
      </c>
      <c r="I51" s="6">
        <f t="shared" si="32"/>
        <v>25</v>
      </c>
      <c r="J51" s="6">
        <f t="shared" si="32"/>
        <v>25</v>
      </c>
      <c r="K51" s="6">
        <f t="shared" si="32"/>
        <v>25</v>
      </c>
      <c r="L51" s="6">
        <f t="shared" si="32"/>
        <v>25</v>
      </c>
      <c r="M51" s="6">
        <f t="shared" si="32"/>
        <v>25</v>
      </c>
      <c r="N51" s="6">
        <f t="shared" si="32"/>
        <v>25</v>
      </c>
      <c r="O51" s="6">
        <f t="shared" si="32"/>
        <v>25</v>
      </c>
      <c r="P51" s="6">
        <f t="shared" si="32"/>
        <v>25</v>
      </c>
      <c r="Q51" s="14">
        <f>SUM(E51:P51)</f>
        <v>300</v>
      </c>
    </row>
    <row r="52" spans="1:17" x14ac:dyDescent="0.2">
      <c r="B52" t="s">
        <v>3</v>
      </c>
      <c r="E52" s="4">
        <v>250</v>
      </c>
      <c r="F52" s="4">
        <f t="shared" ref="F52:P52" si="33">E52</f>
        <v>250</v>
      </c>
      <c r="G52" s="4">
        <f t="shared" si="33"/>
        <v>250</v>
      </c>
      <c r="H52" s="4">
        <f t="shared" si="33"/>
        <v>250</v>
      </c>
      <c r="I52" s="4">
        <f t="shared" si="33"/>
        <v>250</v>
      </c>
      <c r="J52" s="4">
        <f t="shared" si="33"/>
        <v>250</v>
      </c>
      <c r="K52" s="4">
        <f t="shared" si="33"/>
        <v>250</v>
      </c>
      <c r="L52" s="4">
        <f t="shared" si="33"/>
        <v>250</v>
      </c>
      <c r="M52" s="4">
        <f t="shared" si="33"/>
        <v>250</v>
      </c>
      <c r="N52" s="4">
        <f t="shared" si="33"/>
        <v>250</v>
      </c>
      <c r="O52" s="4">
        <f t="shared" si="33"/>
        <v>250</v>
      </c>
      <c r="P52" s="4">
        <f t="shared" si="33"/>
        <v>250</v>
      </c>
      <c r="Q52" s="16">
        <f>SUM(E52:P52)/12</f>
        <v>250</v>
      </c>
    </row>
    <row r="53" spans="1:17" x14ac:dyDescent="0.2">
      <c r="B53" t="s">
        <v>4</v>
      </c>
      <c r="E53" s="4">
        <f t="shared" ref="E53:P53" si="34">E51*E52</f>
        <v>6250</v>
      </c>
      <c r="F53" s="4">
        <f t="shared" si="34"/>
        <v>6250</v>
      </c>
      <c r="G53" s="4">
        <f t="shared" si="34"/>
        <v>6250</v>
      </c>
      <c r="H53" s="4">
        <f t="shared" si="34"/>
        <v>6250</v>
      </c>
      <c r="I53" s="4">
        <f t="shared" si="34"/>
        <v>6250</v>
      </c>
      <c r="J53" s="4">
        <f t="shared" si="34"/>
        <v>6250</v>
      </c>
      <c r="K53" s="4">
        <f t="shared" si="34"/>
        <v>6250</v>
      </c>
      <c r="L53" s="4">
        <f t="shared" si="34"/>
        <v>6250</v>
      </c>
      <c r="M53" s="4">
        <f t="shared" si="34"/>
        <v>6250</v>
      </c>
      <c r="N53" s="4">
        <f t="shared" si="34"/>
        <v>6250</v>
      </c>
      <c r="O53" s="4">
        <f t="shared" si="34"/>
        <v>6250</v>
      </c>
      <c r="P53" s="4">
        <f t="shared" si="34"/>
        <v>6250</v>
      </c>
      <c r="Q53" s="16">
        <f t="shared" ref="Q53" si="35">SUM(E53:P53)</f>
        <v>75000</v>
      </c>
    </row>
    <row r="54" spans="1:17" x14ac:dyDescent="0.2">
      <c r="Q54" s="13"/>
    </row>
    <row r="55" spans="1:17" x14ac:dyDescent="0.2">
      <c r="B55" s="1" t="s">
        <v>10</v>
      </c>
      <c r="C55" s="1"/>
      <c r="D55" s="1"/>
      <c r="Q55" s="13"/>
    </row>
    <row r="56" spans="1:17" x14ac:dyDescent="0.2">
      <c r="A56" s="5"/>
      <c r="B56" s="5" t="s">
        <v>2</v>
      </c>
      <c r="C56" s="5"/>
      <c r="D56" s="5"/>
      <c r="E56" s="6">
        <v>20</v>
      </c>
      <c r="F56" s="6">
        <f>E56</f>
        <v>20</v>
      </c>
      <c r="G56" s="6">
        <f t="shared" ref="G56:P56" si="36">F56</f>
        <v>20</v>
      </c>
      <c r="H56" s="6">
        <f t="shared" si="36"/>
        <v>20</v>
      </c>
      <c r="I56" s="6">
        <f t="shared" si="36"/>
        <v>20</v>
      </c>
      <c r="J56" s="6">
        <f t="shared" si="36"/>
        <v>20</v>
      </c>
      <c r="K56" s="6">
        <f t="shared" si="36"/>
        <v>20</v>
      </c>
      <c r="L56" s="6">
        <f t="shared" si="36"/>
        <v>20</v>
      </c>
      <c r="M56" s="6">
        <f t="shared" si="36"/>
        <v>20</v>
      </c>
      <c r="N56" s="6">
        <f t="shared" si="36"/>
        <v>20</v>
      </c>
      <c r="O56" s="6">
        <f t="shared" si="36"/>
        <v>20</v>
      </c>
      <c r="P56" s="6">
        <f t="shared" si="36"/>
        <v>20</v>
      </c>
      <c r="Q56" s="14">
        <f>SUM(E56:P56)</f>
        <v>240</v>
      </c>
    </row>
    <row r="57" spans="1:17" x14ac:dyDescent="0.2">
      <c r="B57" t="s">
        <v>3</v>
      </c>
      <c r="E57" s="4">
        <v>500</v>
      </c>
      <c r="F57" s="4">
        <f t="shared" ref="F57:P57" si="37">E57</f>
        <v>500</v>
      </c>
      <c r="G57" s="4">
        <f t="shared" si="37"/>
        <v>500</v>
      </c>
      <c r="H57" s="4">
        <f t="shared" si="37"/>
        <v>500</v>
      </c>
      <c r="I57" s="4">
        <f t="shared" si="37"/>
        <v>500</v>
      </c>
      <c r="J57" s="4">
        <f t="shared" si="37"/>
        <v>500</v>
      </c>
      <c r="K57" s="4">
        <f t="shared" si="37"/>
        <v>500</v>
      </c>
      <c r="L57" s="4">
        <f t="shared" si="37"/>
        <v>500</v>
      </c>
      <c r="M57" s="4">
        <f t="shared" si="37"/>
        <v>500</v>
      </c>
      <c r="N57" s="4">
        <f t="shared" si="37"/>
        <v>500</v>
      </c>
      <c r="O57" s="4">
        <f t="shared" si="37"/>
        <v>500</v>
      </c>
      <c r="P57" s="4">
        <f t="shared" si="37"/>
        <v>500</v>
      </c>
      <c r="Q57" s="16">
        <f>SUM(E57:P57)/12</f>
        <v>500</v>
      </c>
    </row>
    <row r="58" spans="1:17" x14ac:dyDescent="0.2">
      <c r="B58" t="s">
        <v>4</v>
      </c>
      <c r="E58" s="4">
        <f t="shared" ref="E58:P58" si="38">E56*E57</f>
        <v>10000</v>
      </c>
      <c r="F58" s="4">
        <f t="shared" si="38"/>
        <v>10000</v>
      </c>
      <c r="G58" s="4">
        <f t="shared" si="38"/>
        <v>10000</v>
      </c>
      <c r="H58" s="4">
        <f t="shared" si="38"/>
        <v>10000</v>
      </c>
      <c r="I58" s="4">
        <f t="shared" si="38"/>
        <v>10000</v>
      </c>
      <c r="J58" s="4">
        <f t="shared" si="38"/>
        <v>10000</v>
      </c>
      <c r="K58" s="4">
        <f t="shared" si="38"/>
        <v>10000</v>
      </c>
      <c r="L58" s="4">
        <f t="shared" si="38"/>
        <v>10000</v>
      </c>
      <c r="M58" s="4">
        <f t="shared" si="38"/>
        <v>10000</v>
      </c>
      <c r="N58" s="4">
        <f t="shared" si="38"/>
        <v>10000</v>
      </c>
      <c r="O58" s="4">
        <f t="shared" si="38"/>
        <v>10000</v>
      </c>
      <c r="P58" s="4">
        <f t="shared" si="38"/>
        <v>10000</v>
      </c>
      <c r="Q58" s="16">
        <f t="shared" ref="Q58" si="39">SUM(E58:P58)</f>
        <v>120000</v>
      </c>
    </row>
    <row r="59" spans="1:17" ht="16" thickBot="1" x14ac:dyDescent="0.25"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16"/>
    </row>
    <row r="60" spans="1:17" ht="19" thickBot="1" x14ac:dyDescent="0.25">
      <c r="B60" s="51" t="s">
        <v>4</v>
      </c>
      <c r="C60" s="43"/>
      <c r="D60" s="43"/>
      <c r="E60" s="44">
        <f t="shared" ref="E60:P60" si="40">E13+E18+E23+E28+E33+E38+E43+E48+E53+E58</f>
        <v>141000</v>
      </c>
      <c r="F60" s="44">
        <f t="shared" si="40"/>
        <v>141000</v>
      </c>
      <c r="G60" s="44">
        <f t="shared" si="40"/>
        <v>141000</v>
      </c>
      <c r="H60" s="44">
        <f t="shared" si="40"/>
        <v>141000</v>
      </c>
      <c r="I60" s="44">
        <f t="shared" si="40"/>
        <v>141000</v>
      </c>
      <c r="J60" s="44">
        <f t="shared" si="40"/>
        <v>192250</v>
      </c>
      <c r="K60" s="44">
        <f t="shared" si="40"/>
        <v>192250</v>
      </c>
      <c r="L60" s="44">
        <f t="shared" si="40"/>
        <v>192250</v>
      </c>
      <c r="M60" s="44">
        <f t="shared" si="40"/>
        <v>192250</v>
      </c>
      <c r="N60" s="44">
        <f t="shared" si="40"/>
        <v>192250</v>
      </c>
      <c r="O60" s="44">
        <f t="shared" si="40"/>
        <v>128500</v>
      </c>
      <c r="P60" s="44">
        <f t="shared" si="40"/>
        <v>128500</v>
      </c>
      <c r="Q60" s="45">
        <f>SUM(E60:P60)</f>
        <v>1923250</v>
      </c>
    </row>
    <row r="61" spans="1:17" x14ac:dyDescent="0.2">
      <c r="B61" s="19"/>
      <c r="C61" s="19"/>
      <c r="D61" s="19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16"/>
    </row>
    <row r="62" spans="1:17" ht="18" x14ac:dyDescent="0.2">
      <c r="B62" s="52" t="s">
        <v>11</v>
      </c>
      <c r="C62" s="18"/>
      <c r="D62" s="18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16"/>
    </row>
    <row r="63" spans="1:17" x14ac:dyDescent="0.2">
      <c r="Q63" s="13"/>
    </row>
    <row r="64" spans="1:17" ht="16" x14ac:dyDescent="0.2">
      <c r="B64" s="48" t="s">
        <v>50</v>
      </c>
      <c r="C64" s="3"/>
      <c r="D64" s="3"/>
      <c r="Q64" s="13"/>
    </row>
    <row r="65" spans="1:17" ht="16" x14ac:dyDescent="0.2">
      <c r="A65" s="3"/>
      <c r="Q65" s="13"/>
    </row>
    <row r="66" spans="1:17" ht="16" x14ac:dyDescent="0.2">
      <c r="A66" s="3"/>
      <c r="B66" s="1" t="s">
        <v>59</v>
      </c>
      <c r="C66" s="1"/>
      <c r="D66" s="1"/>
      <c r="E66" s="4">
        <v>200</v>
      </c>
      <c r="F66" s="4">
        <f>E66</f>
        <v>200</v>
      </c>
      <c r="G66" s="4">
        <f t="shared" ref="G66:P66" si="41">F66</f>
        <v>200</v>
      </c>
      <c r="H66" s="4">
        <f t="shared" si="41"/>
        <v>200</v>
      </c>
      <c r="I66" s="4">
        <f t="shared" si="41"/>
        <v>200</v>
      </c>
      <c r="J66" s="4">
        <f t="shared" si="41"/>
        <v>200</v>
      </c>
      <c r="K66" s="4">
        <f t="shared" si="41"/>
        <v>200</v>
      </c>
      <c r="L66" s="4">
        <f t="shared" si="41"/>
        <v>200</v>
      </c>
      <c r="M66" s="4">
        <f t="shared" si="41"/>
        <v>200</v>
      </c>
      <c r="N66" s="4">
        <f t="shared" si="41"/>
        <v>200</v>
      </c>
      <c r="O66" s="4">
        <f t="shared" si="41"/>
        <v>200</v>
      </c>
      <c r="P66" s="4">
        <f t="shared" si="41"/>
        <v>200</v>
      </c>
      <c r="Q66" s="16"/>
    </row>
    <row r="67" spans="1:17" ht="16" x14ac:dyDescent="0.2">
      <c r="A67" s="3"/>
      <c r="B67" s="1" t="s">
        <v>60</v>
      </c>
      <c r="C67" s="1"/>
      <c r="D67" s="1"/>
      <c r="E67" s="4">
        <f t="shared" ref="E67:P67" si="42">E66*E11</f>
        <v>3000</v>
      </c>
      <c r="F67" s="4">
        <f t="shared" si="42"/>
        <v>3000</v>
      </c>
      <c r="G67" s="4">
        <f t="shared" si="42"/>
        <v>3000</v>
      </c>
      <c r="H67" s="4">
        <f t="shared" si="42"/>
        <v>3000</v>
      </c>
      <c r="I67" s="4">
        <f t="shared" si="42"/>
        <v>3000</v>
      </c>
      <c r="J67" s="4">
        <f t="shared" si="42"/>
        <v>2000</v>
      </c>
      <c r="K67" s="4">
        <f t="shared" si="42"/>
        <v>2000</v>
      </c>
      <c r="L67" s="4">
        <f t="shared" si="42"/>
        <v>2000</v>
      </c>
      <c r="M67" s="4">
        <f t="shared" si="42"/>
        <v>2000</v>
      </c>
      <c r="N67" s="4">
        <f t="shared" si="42"/>
        <v>2000</v>
      </c>
      <c r="O67" s="4">
        <f t="shared" si="42"/>
        <v>1000</v>
      </c>
      <c r="P67" s="4">
        <f t="shared" si="42"/>
        <v>1000</v>
      </c>
      <c r="Q67" s="16"/>
    </row>
    <row r="68" spans="1:17" ht="16" x14ac:dyDescent="0.2">
      <c r="A68" s="3"/>
      <c r="B68" s="1" t="s">
        <v>73</v>
      </c>
      <c r="C68" s="1"/>
      <c r="D68" s="1"/>
      <c r="E68" s="4">
        <f>E13-E67</f>
        <v>8250</v>
      </c>
      <c r="F68" s="4">
        <f t="shared" ref="F68:P68" si="43">F13-F67</f>
        <v>8250</v>
      </c>
      <c r="G68" s="4">
        <f t="shared" si="43"/>
        <v>8250</v>
      </c>
      <c r="H68" s="4">
        <f t="shared" si="43"/>
        <v>8250</v>
      </c>
      <c r="I68" s="4">
        <f t="shared" si="43"/>
        <v>8250</v>
      </c>
      <c r="J68" s="4">
        <f t="shared" si="43"/>
        <v>5500</v>
      </c>
      <c r="K68" s="4">
        <f t="shared" si="43"/>
        <v>5500</v>
      </c>
      <c r="L68" s="4">
        <f t="shared" si="43"/>
        <v>5500</v>
      </c>
      <c r="M68" s="4">
        <f t="shared" si="43"/>
        <v>5500</v>
      </c>
      <c r="N68" s="4">
        <f t="shared" si="43"/>
        <v>5500</v>
      </c>
      <c r="O68" s="4">
        <f t="shared" si="43"/>
        <v>2750</v>
      </c>
      <c r="P68" s="4">
        <f t="shared" si="43"/>
        <v>2750</v>
      </c>
      <c r="Q68" s="16"/>
    </row>
    <row r="69" spans="1:17" ht="16" x14ac:dyDescent="0.2">
      <c r="A69" s="3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16"/>
    </row>
    <row r="70" spans="1:17" ht="16" x14ac:dyDescent="0.2">
      <c r="A70" s="3"/>
      <c r="B70" s="1" t="s">
        <v>64</v>
      </c>
      <c r="C70" s="1"/>
      <c r="D70" s="1"/>
      <c r="E70" s="4">
        <v>200</v>
      </c>
      <c r="F70" s="4">
        <f>E70</f>
        <v>200</v>
      </c>
      <c r="G70" s="4">
        <f t="shared" ref="G70:P70" si="44">F70</f>
        <v>200</v>
      </c>
      <c r="H70" s="4">
        <f t="shared" si="44"/>
        <v>200</v>
      </c>
      <c r="I70" s="4">
        <f t="shared" si="44"/>
        <v>200</v>
      </c>
      <c r="J70" s="4">
        <f t="shared" si="44"/>
        <v>200</v>
      </c>
      <c r="K70" s="4">
        <f t="shared" si="44"/>
        <v>200</v>
      </c>
      <c r="L70" s="4">
        <f t="shared" si="44"/>
        <v>200</v>
      </c>
      <c r="M70" s="4">
        <f t="shared" si="44"/>
        <v>200</v>
      </c>
      <c r="N70" s="4">
        <f t="shared" si="44"/>
        <v>200</v>
      </c>
      <c r="O70" s="4">
        <f t="shared" si="44"/>
        <v>200</v>
      </c>
      <c r="P70" s="4">
        <f t="shared" si="44"/>
        <v>200</v>
      </c>
      <c r="Q70" s="16"/>
    </row>
    <row r="71" spans="1:17" ht="16" x14ac:dyDescent="0.2">
      <c r="A71" s="3"/>
      <c r="B71" s="1" t="s">
        <v>60</v>
      </c>
      <c r="C71" s="1"/>
      <c r="D71" s="1"/>
      <c r="E71" s="4">
        <f t="shared" ref="E71:P71" si="45">E70*E16</f>
        <v>4000</v>
      </c>
      <c r="F71" s="4">
        <f t="shared" si="45"/>
        <v>4000</v>
      </c>
      <c r="G71" s="4">
        <f t="shared" si="45"/>
        <v>4000</v>
      </c>
      <c r="H71" s="4">
        <f t="shared" si="45"/>
        <v>4000</v>
      </c>
      <c r="I71" s="4">
        <f t="shared" si="45"/>
        <v>4000</v>
      </c>
      <c r="J71" s="4">
        <f t="shared" si="45"/>
        <v>4000</v>
      </c>
      <c r="K71" s="4">
        <f t="shared" si="45"/>
        <v>4000</v>
      </c>
      <c r="L71" s="4">
        <f t="shared" si="45"/>
        <v>4000</v>
      </c>
      <c r="M71" s="4">
        <f t="shared" si="45"/>
        <v>4000</v>
      </c>
      <c r="N71" s="4">
        <f t="shared" si="45"/>
        <v>4000</v>
      </c>
      <c r="O71" s="4">
        <f t="shared" si="45"/>
        <v>2000</v>
      </c>
      <c r="P71" s="4">
        <f t="shared" si="45"/>
        <v>2000</v>
      </c>
      <c r="Q71" s="16"/>
    </row>
    <row r="72" spans="1:17" ht="16" x14ac:dyDescent="0.2">
      <c r="A72" s="3"/>
      <c r="B72" s="1" t="s">
        <v>73</v>
      </c>
      <c r="C72" s="1"/>
      <c r="D72" s="1"/>
      <c r="E72" s="4">
        <f>E18-E71</f>
        <v>6000</v>
      </c>
      <c r="F72" s="4">
        <f t="shared" ref="F72:P72" si="46">F18-F71</f>
        <v>6000</v>
      </c>
      <c r="G72" s="4">
        <f t="shared" si="46"/>
        <v>6000</v>
      </c>
      <c r="H72" s="4">
        <f t="shared" si="46"/>
        <v>6000</v>
      </c>
      <c r="I72" s="4">
        <f t="shared" si="46"/>
        <v>6000</v>
      </c>
      <c r="J72" s="4">
        <f t="shared" si="46"/>
        <v>6000</v>
      </c>
      <c r="K72" s="4">
        <f t="shared" si="46"/>
        <v>6000</v>
      </c>
      <c r="L72" s="4">
        <f t="shared" si="46"/>
        <v>6000</v>
      </c>
      <c r="M72" s="4">
        <f t="shared" si="46"/>
        <v>6000</v>
      </c>
      <c r="N72" s="4">
        <f t="shared" si="46"/>
        <v>6000</v>
      </c>
      <c r="O72" s="4">
        <f t="shared" si="46"/>
        <v>3000</v>
      </c>
      <c r="P72" s="4">
        <f t="shared" si="46"/>
        <v>3000</v>
      </c>
      <c r="Q72" s="16"/>
    </row>
    <row r="73" spans="1:17" ht="16" x14ac:dyDescent="0.2">
      <c r="A73" s="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16"/>
    </row>
    <row r="74" spans="1:17" ht="16" x14ac:dyDescent="0.2">
      <c r="A74" s="3"/>
      <c r="B74" s="1" t="s">
        <v>65</v>
      </c>
      <c r="C74" s="1"/>
      <c r="D74" s="1"/>
      <c r="E74" s="4">
        <v>200</v>
      </c>
      <c r="F74" s="4">
        <f>E74</f>
        <v>200</v>
      </c>
      <c r="G74" s="4">
        <f t="shared" ref="G74:P74" si="47">F74</f>
        <v>200</v>
      </c>
      <c r="H74" s="4">
        <f t="shared" si="47"/>
        <v>200</v>
      </c>
      <c r="I74" s="4">
        <f t="shared" si="47"/>
        <v>200</v>
      </c>
      <c r="J74" s="4">
        <f t="shared" si="47"/>
        <v>200</v>
      </c>
      <c r="K74" s="4">
        <f t="shared" si="47"/>
        <v>200</v>
      </c>
      <c r="L74" s="4">
        <f t="shared" si="47"/>
        <v>200</v>
      </c>
      <c r="M74" s="4">
        <f t="shared" si="47"/>
        <v>200</v>
      </c>
      <c r="N74" s="4">
        <f t="shared" si="47"/>
        <v>200</v>
      </c>
      <c r="O74" s="4">
        <f t="shared" si="47"/>
        <v>200</v>
      </c>
      <c r="P74" s="4">
        <f t="shared" si="47"/>
        <v>200</v>
      </c>
      <c r="Q74" s="16"/>
    </row>
    <row r="75" spans="1:17" ht="16" x14ac:dyDescent="0.2">
      <c r="A75" s="3"/>
      <c r="B75" s="1" t="s">
        <v>60</v>
      </c>
      <c r="C75" s="1"/>
      <c r="D75" s="1"/>
      <c r="E75" s="4">
        <f t="shared" ref="E75:P75" si="48">E74*E21</f>
        <v>4000</v>
      </c>
      <c r="F75" s="4">
        <f t="shared" si="48"/>
        <v>4000</v>
      </c>
      <c r="G75" s="4">
        <f t="shared" si="48"/>
        <v>4000</v>
      </c>
      <c r="H75" s="4">
        <f t="shared" si="48"/>
        <v>4000</v>
      </c>
      <c r="I75" s="4">
        <f t="shared" si="48"/>
        <v>4000</v>
      </c>
      <c r="J75" s="4">
        <f t="shared" si="48"/>
        <v>8000</v>
      </c>
      <c r="K75" s="4">
        <f t="shared" si="48"/>
        <v>8000</v>
      </c>
      <c r="L75" s="4">
        <f t="shared" si="48"/>
        <v>8000</v>
      </c>
      <c r="M75" s="4">
        <f t="shared" si="48"/>
        <v>8000</v>
      </c>
      <c r="N75" s="4">
        <f t="shared" si="48"/>
        <v>8000</v>
      </c>
      <c r="O75" s="4">
        <f t="shared" si="48"/>
        <v>4000</v>
      </c>
      <c r="P75" s="4">
        <f t="shared" si="48"/>
        <v>4000</v>
      </c>
      <c r="Q75" s="16"/>
    </row>
    <row r="76" spans="1:17" ht="16" x14ac:dyDescent="0.2">
      <c r="A76" s="3"/>
      <c r="B76" s="1" t="s">
        <v>73</v>
      </c>
      <c r="C76" s="1"/>
      <c r="D76" s="1"/>
      <c r="E76" s="4">
        <f>E23-E75</f>
        <v>1000</v>
      </c>
      <c r="F76" s="4">
        <f t="shared" ref="F76:P76" si="49">F23-F75</f>
        <v>1000</v>
      </c>
      <c r="G76" s="4">
        <f t="shared" si="49"/>
        <v>1000</v>
      </c>
      <c r="H76" s="4">
        <f t="shared" si="49"/>
        <v>1000</v>
      </c>
      <c r="I76" s="4">
        <f t="shared" si="49"/>
        <v>1000</v>
      </c>
      <c r="J76" s="4">
        <f t="shared" si="49"/>
        <v>2000</v>
      </c>
      <c r="K76" s="4">
        <f t="shared" si="49"/>
        <v>2000</v>
      </c>
      <c r="L76" s="4">
        <f t="shared" si="49"/>
        <v>2000</v>
      </c>
      <c r="M76" s="4">
        <f t="shared" si="49"/>
        <v>2000</v>
      </c>
      <c r="N76" s="4">
        <f t="shared" si="49"/>
        <v>2000</v>
      </c>
      <c r="O76" s="4">
        <f t="shared" si="49"/>
        <v>1000</v>
      </c>
      <c r="P76" s="4">
        <f t="shared" si="49"/>
        <v>1000</v>
      </c>
      <c r="Q76" s="16"/>
    </row>
    <row r="77" spans="1:17" ht="16" x14ac:dyDescent="0.2">
      <c r="A77" s="3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16"/>
    </row>
    <row r="78" spans="1:17" ht="16" x14ac:dyDescent="0.2">
      <c r="A78" s="3"/>
      <c r="B78" s="1" t="s">
        <v>66</v>
      </c>
      <c r="C78" s="1"/>
      <c r="D78" s="1"/>
      <c r="E78" s="4">
        <v>200</v>
      </c>
      <c r="F78" s="4">
        <f>E78</f>
        <v>200</v>
      </c>
      <c r="G78" s="4">
        <f t="shared" ref="G78:P78" si="50">F78</f>
        <v>200</v>
      </c>
      <c r="H78" s="4">
        <f t="shared" si="50"/>
        <v>200</v>
      </c>
      <c r="I78" s="4">
        <f t="shared" si="50"/>
        <v>200</v>
      </c>
      <c r="J78" s="4">
        <f t="shared" si="50"/>
        <v>200</v>
      </c>
      <c r="K78" s="4">
        <f t="shared" si="50"/>
        <v>200</v>
      </c>
      <c r="L78" s="4">
        <f t="shared" si="50"/>
        <v>200</v>
      </c>
      <c r="M78" s="4">
        <f t="shared" si="50"/>
        <v>200</v>
      </c>
      <c r="N78" s="4">
        <f t="shared" si="50"/>
        <v>200</v>
      </c>
      <c r="O78" s="4">
        <f t="shared" si="50"/>
        <v>200</v>
      </c>
      <c r="P78" s="4">
        <f t="shared" si="50"/>
        <v>200</v>
      </c>
      <c r="Q78" s="16"/>
    </row>
    <row r="79" spans="1:17" ht="16" x14ac:dyDescent="0.2">
      <c r="A79" s="3"/>
      <c r="B79" s="1" t="s">
        <v>60</v>
      </c>
      <c r="C79" s="1"/>
      <c r="D79" s="1"/>
      <c r="E79" s="4">
        <f t="shared" ref="E79:P79" si="51">E78*E26</f>
        <v>20000</v>
      </c>
      <c r="F79" s="4">
        <f t="shared" si="51"/>
        <v>20000</v>
      </c>
      <c r="G79" s="4">
        <f t="shared" si="51"/>
        <v>20000</v>
      </c>
      <c r="H79" s="4">
        <f t="shared" si="51"/>
        <v>20000</v>
      </c>
      <c r="I79" s="4">
        <f t="shared" si="51"/>
        <v>20000</v>
      </c>
      <c r="J79" s="4">
        <f t="shared" si="51"/>
        <v>40000</v>
      </c>
      <c r="K79" s="4">
        <f t="shared" si="51"/>
        <v>40000</v>
      </c>
      <c r="L79" s="4">
        <f t="shared" si="51"/>
        <v>40000</v>
      </c>
      <c r="M79" s="4">
        <f t="shared" si="51"/>
        <v>40000</v>
      </c>
      <c r="N79" s="4">
        <f t="shared" si="51"/>
        <v>40000</v>
      </c>
      <c r="O79" s="4">
        <f t="shared" si="51"/>
        <v>20000</v>
      </c>
      <c r="P79" s="4">
        <f t="shared" si="51"/>
        <v>20000</v>
      </c>
      <c r="Q79" s="16"/>
    </row>
    <row r="80" spans="1:17" ht="16" x14ac:dyDescent="0.2">
      <c r="A80" s="3"/>
      <c r="B80" s="1" t="s">
        <v>73</v>
      </c>
      <c r="C80" s="1"/>
      <c r="D80" s="1"/>
      <c r="E80" s="4">
        <f>E28-E79</f>
        <v>30000</v>
      </c>
      <c r="F80" s="4">
        <f t="shared" ref="F80:P80" si="52">F28-F79</f>
        <v>30000</v>
      </c>
      <c r="G80" s="4">
        <f t="shared" si="52"/>
        <v>30000</v>
      </c>
      <c r="H80" s="4">
        <f t="shared" si="52"/>
        <v>30000</v>
      </c>
      <c r="I80" s="4">
        <f t="shared" si="52"/>
        <v>30000</v>
      </c>
      <c r="J80" s="4">
        <f t="shared" si="52"/>
        <v>60000</v>
      </c>
      <c r="K80" s="4">
        <f t="shared" si="52"/>
        <v>60000</v>
      </c>
      <c r="L80" s="4">
        <f t="shared" si="52"/>
        <v>60000</v>
      </c>
      <c r="M80" s="4">
        <f t="shared" si="52"/>
        <v>60000</v>
      </c>
      <c r="N80" s="4">
        <f t="shared" si="52"/>
        <v>60000</v>
      </c>
      <c r="O80" s="4">
        <f t="shared" si="52"/>
        <v>30000</v>
      </c>
      <c r="P80" s="4">
        <f t="shared" si="52"/>
        <v>30000</v>
      </c>
      <c r="Q80" s="16"/>
    </row>
    <row r="81" spans="1:17" ht="16" x14ac:dyDescent="0.2">
      <c r="A81" s="3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16"/>
    </row>
    <row r="82" spans="1:17" ht="16" x14ac:dyDescent="0.2">
      <c r="A82" s="3"/>
      <c r="B82" s="1" t="s">
        <v>67</v>
      </c>
      <c r="C82" s="1"/>
      <c r="D82" s="1"/>
      <c r="E82" s="4">
        <v>200</v>
      </c>
      <c r="F82" s="4">
        <f>E82</f>
        <v>200</v>
      </c>
      <c r="G82" s="4">
        <f t="shared" ref="G82:P82" si="53">F82</f>
        <v>200</v>
      </c>
      <c r="H82" s="4">
        <f t="shared" si="53"/>
        <v>200</v>
      </c>
      <c r="I82" s="4">
        <f t="shared" si="53"/>
        <v>200</v>
      </c>
      <c r="J82" s="4">
        <f t="shared" si="53"/>
        <v>200</v>
      </c>
      <c r="K82" s="4">
        <f t="shared" si="53"/>
        <v>200</v>
      </c>
      <c r="L82" s="4">
        <f t="shared" si="53"/>
        <v>200</v>
      </c>
      <c r="M82" s="4">
        <f t="shared" si="53"/>
        <v>200</v>
      </c>
      <c r="N82" s="4">
        <f t="shared" si="53"/>
        <v>200</v>
      </c>
      <c r="O82" s="4">
        <f t="shared" si="53"/>
        <v>200</v>
      </c>
      <c r="P82" s="4">
        <f t="shared" si="53"/>
        <v>200</v>
      </c>
      <c r="Q82" s="16"/>
    </row>
    <row r="83" spans="1:17" ht="16" x14ac:dyDescent="0.2">
      <c r="A83" s="3"/>
      <c r="B83" s="1" t="s">
        <v>60</v>
      </c>
      <c r="C83" s="1"/>
      <c r="D83" s="1"/>
      <c r="E83" s="4">
        <f t="shared" ref="E83:P83" si="54">E82*E31</f>
        <v>10000</v>
      </c>
      <c r="F83" s="4">
        <f t="shared" si="54"/>
        <v>10000</v>
      </c>
      <c r="G83" s="4">
        <f t="shared" si="54"/>
        <v>10000</v>
      </c>
      <c r="H83" s="4">
        <f t="shared" si="54"/>
        <v>10000</v>
      </c>
      <c r="I83" s="4">
        <f t="shared" si="54"/>
        <v>10000</v>
      </c>
      <c r="J83" s="4">
        <f t="shared" si="54"/>
        <v>10000</v>
      </c>
      <c r="K83" s="4">
        <f t="shared" si="54"/>
        <v>10000</v>
      </c>
      <c r="L83" s="4">
        <f t="shared" si="54"/>
        <v>10000</v>
      </c>
      <c r="M83" s="4">
        <f t="shared" si="54"/>
        <v>10000</v>
      </c>
      <c r="N83" s="4">
        <f t="shared" si="54"/>
        <v>10000</v>
      </c>
      <c r="O83" s="4">
        <f t="shared" si="54"/>
        <v>10000</v>
      </c>
      <c r="P83" s="4">
        <f t="shared" si="54"/>
        <v>10000</v>
      </c>
      <c r="Q83" s="16"/>
    </row>
    <row r="84" spans="1:17" ht="16" x14ac:dyDescent="0.2">
      <c r="A84" s="3"/>
      <c r="B84" s="1" t="s">
        <v>73</v>
      </c>
      <c r="C84" s="1"/>
      <c r="D84" s="1"/>
      <c r="E84" s="4">
        <f>E33-E83</f>
        <v>10000</v>
      </c>
      <c r="F84" s="4">
        <f t="shared" ref="F84:P84" si="55">F33-F83</f>
        <v>10000</v>
      </c>
      <c r="G84" s="4">
        <f t="shared" si="55"/>
        <v>10000</v>
      </c>
      <c r="H84" s="4">
        <f t="shared" si="55"/>
        <v>10000</v>
      </c>
      <c r="I84" s="4">
        <f t="shared" si="55"/>
        <v>10000</v>
      </c>
      <c r="J84" s="4">
        <f t="shared" si="55"/>
        <v>10000</v>
      </c>
      <c r="K84" s="4">
        <f t="shared" si="55"/>
        <v>10000</v>
      </c>
      <c r="L84" s="4">
        <f t="shared" si="55"/>
        <v>10000</v>
      </c>
      <c r="M84" s="4">
        <f t="shared" si="55"/>
        <v>10000</v>
      </c>
      <c r="N84" s="4">
        <f t="shared" si="55"/>
        <v>10000</v>
      </c>
      <c r="O84" s="4">
        <f t="shared" si="55"/>
        <v>10000</v>
      </c>
      <c r="P84" s="4">
        <f t="shared" si="55"/>
        <v>10000</v>
      </c>
      <c r="Q84" s="16"/>
    </row>
    <row r="85" spans="1:17" ht="16" x14ac:dyDescent="0.2">
      <c r="A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16"/>
    </row>
    <row r="86" spans="1:17" ht="16" x14ac:dyDescent="0.2">
      <c r="A86" s="3"/>
      <c r="B86" s="1" t="s">
        <v>68</v>
      </c>
      <c r="C86" s="1"/>
      <c r="D86" s="1"/>
      <c r="E86" s="4">
        <v>200</v>
      </c>
      <c r="F86" s="4">
        <f>E86</f>
        <v>200</v>
      </c>
      <c r="G86" s="4">
        <f t="shared" ref="G86:P86" si="56">F86</f>
        <v>200</v>
      </c>
      <c r="H86" s="4">
        <f t="shared" si="56"/>
        <v>200</v>
      </c>
      <c r="I86" s="4">
        <f t="shared" si="56"/>
        <v>200</v>
      </c>
      <c r="J86" s="4">
        <f t="shared" si="56"/>
        <v>200</v>
      </c>
      <c r="K86" s="4">
        <f t="shared" si="56"/>
        <v>200</v>
      </c>
      <c r="L86" s="4">
        <f t="shared" si="56"/>
        <v>200</v>
      </c>
      <c r="M86" s="4">
        <f t="shared" si="56"/>
        <v>200</v>
      </c>
      <c r="N86" s="4">
        <f t="shared" si="56"/>
        <v>200</v>
      </c>
      <c r="O86" s="4">
        <f t="shared" si="56"/>
        <v>200</v>
      </c>
      <c r="P86" s="4">
        <f t="shared" si="56"/>
        <v>200</v>
      </c>
      <c r="Q86" s="16"/>
    </row>
    <row r="87" spans="1:17" ht="16" x14ac:dyDescent="0.2">
      <c r="A87" s="3"/>
      <c r="B87" s="1" t="s">
        <v>60</v>
      </c>
      <c r="C87" s="1"/>
      <c r="D87" s="1"/>
      <c r="E87" s="4">
        <f t="shared" ref="E87:P87" si="57">E86*E36</f>
        <v>10000</v>
      </c>
      <c r="F87" s="4">
        <f t="shared" si="57"/>
        <v>10000</v>
      </c>
      <c r="G87" s="4">
        <f t="shared" si="57"/>
        <v>10000</v>
      </c>
      <c r="H87" s="4">
        <f t="shared" si="57"/>
        <v>10000</v>
      </c>
      <c r="I87" s="4">
        <f t="shared" si="57"/>
        <v>10000</v>
      </c>
      <c r="J87" s="4">
        <f t="shared" si="57"/>
        <v>10000</v>
      </c>
      <c r="K87" s="4">
        <f t="shared" si="57"/>
        <v>10000</v>
      </c>
      <c r="L87" s="4">
        <f t="shared" si="57"/>
        <v>10000</v>
      </c>
      <c r="M87" s="4">
        <f t="shared" si="57"/>
        <v>10000</v>
      </c>
      <c r="N87" s="4">
        <f t="shared" si="57"/>
        <v>10000</v>
      </c>
      <c r="O87" s="4">
        <f t="shared" si="57"/>
        <v>10000</v>
      </c>
      <c r="P87" s="4">
        <f t="shared" si="57"/>
        <v>10000</v>
      </c>
      <c r="Q87" s="16"/>
    </row>
    <row r="88" spans="1:17" ht="16" x14ac:dyDescent="0.2">
      <c r="A88" s="3"/>
      <c r="B88" s="1" t="s">
        <v>73</v>
      </c>
      <c r="C88" s="1"/>
      <c r="D88" s="1"/>
      <c r="E88" s="4">
        <f>E38-E87</f>
        <v>10000</v>
      </c>
      <c r="F88" s="4">
        <f t="shared" ref="F88:P88" si="58">F38-F87</f>
        <v>10000</v>
      </c>
      <c r="G88" s="4">
        <f t="shared" si="58"/>
        <v>10000</v>
      </c>
      <c r="H88" s="4">
        <f t="shared" si="58"/>
        <v>10000</v>
      </c>
      <c r="I88" s="4">
        <f t="shared" si="58"/>
        <v>10000</v>
      </c>
      <c r="J88" s="4">
        <f t="shared" si="58"/>
        <v>10000</v>
      </c>
      <c r="K88" s="4">
        <f t="shared" si="58"/>
        <v>10000</v>
      </c>
      <c r="L88" s="4">
        <f t="shared" si="58"/>
        <v>10000</v>
      </c>
      <c r="M88" s="4">
        <f t="shared" si="58"/>
        <v>10000</v>
      </c>
      <c r="N88" s="4">
        <f t="shared" si="58"/>
        <v>10000</v>
      </c>
      <c r="O88" s="4">
        <f t="shared" si="58"/>
        <v>10000</v>
      </c>
      <c r="P88" s="4">
        <f t="shared" si="58"/>
        <v>10000</v>
      </c>
      <c r="Q88" s="16"/>
    </row>
    <row r="89" spans="1:17" ht="16" x14ac:dyDescent="0.2">
      <c r="A89" s="3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16"/>
    </row>
    <row r="90" spans="1:17" ht="16" x14ac:dyDescent="0.2">
      <c r="A90" s="3"/>
      <c r="B90" s="1" t="s">
        <v>69</v>
      </c>
      <c r="C90" s="1"/>
      <c r="D90" s="1"/>
      <c r="E90" s="4">
        <v>200</v>
      </c>
      <c r="F90" s="4">
        <f>E90</f>
        <v>200</v>
      </c>
      <c r="G90" s="4">
        <f t="shared" ref="G90:P90" si="59">F90</f>
        <v>200</v>
      </c>
      <c r="H90" s="4">
        <f t="shared" si="59"/>
        <v>200</v>
      </c>
      <c r="I90" s="4">
        <f t="shared" si="59"/>
        <v>200</v>
      </c>
      <c r="J90" s="4">
        <f t="shared" si="59"/>
        <v>200</v>
      </c>
      <c r="K90" s="4">
        <f t="shared" si="59"/>
        <v>200</v>
      </c>
      <c r="L90" s="4">
        <f t="shared" si="59"/>
        <v>200</v>
      </c>
      <c r="M90" s="4">
        <f t="shared" si="59"/>
        <v>200</v>
      </c>
      <c r="N90" s="4">
        <f t="shared" si="59"/>
        <v>200</v>
      </c>
      <c r="O90" s="4">
        <f t="shared" si="59"/>
        <v>200</v>
      </c>
      <c r="P90" s="4">
        <f t="shared" si="59"/>
        <v>200</v>
      </c>
      <c r="Q90" s="16"/>
    </row>
    <row r="91" spans="1:17" ht="16" x14ac:dyDescent="0.2">
      <c r="A91" s="3"/>
      <c r="B91" s="1" t="s">
        <v>60</v>
      </c>
      <c r="C91" s="1"/>
      <c r="D91" s="1"/>
      <c r="E91" s="4">
        <f t="shared" ref="E91:P91" si="60">E90*E41</f>
        <v>4000</v>
      </c>
      <c r="F91" s="4">
        <f t="shared" si="60"/>
        <v>4000</v>
      </c>
      <c r="G91" s="4">
        <f t="shared" si="60"/>
        <v>4000</v>
      </c>
      <c r="H91" s="4">
        <f t="shared" si="60"/>
        <v>4000</v>
      </c>
      <c r="I91" s="4">
        <f t="shared" si="60"/>
        <v>4000</v>
      </c>
      <c r="J91" s="4">
        <f t="shared" si="60"/>
        <v>4000</v>
      </c>
      <c r="K91" s="4">
        <f t="shared" si="60"/>
        <v>4000</v>
      </c>
      <c r="L91" s="4">
        <f t="shared" si="60"/>
        <v>4000</v>
      </c>
      <c r="M91" s="4">
        <f t="shared" si="60"/>
        <v>4000</v>
      </c>
      <c r="N91" s="4">
        <f t="shared" si="60"/>
        <v>4000</v>
      </c>
      <c r="O91" s="4">
        <f t="shared" si="60"/>
        <v>4000</v>
      </c>
      <c r="P91" s="4">
        <f t="shared" si="60"/>
        <v>4000</v>
      </c>
      <c r="Q91" s="16"/>
    </row>
    <row r="92" spans="1:17" ht="16" x14ac:dyDescent="0.2">
      <c r="A92" s="3"/>
      <c r="B92" s="1" t="s">
        <v>73</v>
      </c>
      <c r="C92" s="1"/>
      <c r="D92" s="1"/>
      <c r="E92" s="4">
        <f>E43-E91</f>
        <v>2000</v>
      </c>
      <c r="F92" s="4">
        <f t="shared" ref="F92:P92" si="61">F43-F91</f>
        <v>2000</v>
      </c>
      <c r="G92" s="4">
        <f t="shared" si="61"/>
        <v>2000</v>
      </c>
      <c r="H92" s="4">
        <f t="shared" si="61"/>
        <v>2000</v>
      </c>
      <c r="I92" s="4">
        <f t="shared" si="61"/>
        <v>2000</v>
      </c>
      <c r="J92" s="4">
        <f t="shared" si="61"/>
        <v>2000</v>
      </c>
      <c r="K92" s="4">
        <f t="shared" si="61"/>
        <v>2000</v>
      </c>
      <c r="L92" s="4">
        <f t="shared" si="61"/>
        <v>2000</v>
      </c>
      <c r="M92" s="4">
        <f t="shared" si="61"/>
        <v>2000</v>
      </c>
      <c r="N92" s="4">
        <f t="shared" si="61"/>
        <v>2000</v>
      </c>
      <c r="O92" s="4">
        <f t="shared" si="61"/>
        <v>2000</v>
      </c>
      <c r="P92" s="4">
        <f t="shared" si="61"/>
        <v>2000</v>
      </c>
      <c r="Q92" s="16"/>
    </row>
    <row r="93" spans="1:17" ht="16" x14ac:dyDescent="0.2">
      <c r="A93" s="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16"/>
    </row>
    <row r="94" spans="1:17" ht="16" x14ac:dyDescent="0.2">
      <c r="A94" s="3"/>
      <c r="B94" s="1" t="s">
        <v>70</v>
      </c>
      <c r="C94" s="1"/>
      <c r="D94" s="1"/>
      <c r="E94" s="4">
        <v>200</v>
      </c>
      <c r="F94" s="4">
        <f>E94</f>
        <v>200</v>
      </c>
      <c r="G94" s="4">
        <f t="shared" ref="G94:P94" si="62">F94</f>
        <v>200</v>
      </c>
      <c r="H94" s="4">
        <f t="shared" si="62"/>
        <v>200</v>
      </c>
      <c r="I94" s="4">
        <f t="shared" si="62"/>
        <v>200</v>
      </c>
      <c r="J94" s="4">
        <f t="shared" si="62"/>
        <v>200</v>
      </c>
      <c r="K94" s="4">
        <f t="shared" si="62"/>
        <v>200</v>
      </c>
      <c r="L94" s="4">
        <f t="shared" si="62"/>
        <v>200</v>
      </c>
      <c r="M94" s="4">
        <f t="shared" si="62"/>
        <v>200</v>
      </c>
      <c r="N94" s="4">
        <f t="shared" si="62"/>
        <v>200</v>
      </c>
      <c r="O94" s="4">
        <f t="shared" si="62"/>
        <v>200</v>
      </c>
      <c r="P94" s="4">
        <f t="shared" si="62"/>
        <v>200</v>
      </c>
      <c r="Q94" s="16"/>
    </row>
    <row r="95" spans="1:17" ht="16" x14ac:dyDescent="0.2">
      <c r="A95" s="3"/>
      <c r="B95" s="1" t="s">
        <v>60</v>
      </c>
      <c r="C95" s="1"/>
      <c r="D95" s="1"/>
      <c r="E95" s="4">
        <f t="shared" ref="E95:P95" si="63">E94*E46</f>
        <v>2000</v>
      </c>
      <c r="F95" s="4">
        <f t="shared" si="63"/>
        <v>2000</v>
      </c>
      <c r="G95" s="4">
        <f t="shared" si="63"/>
        <v>2000</v>
      </c>
      <c r="H95" s="4">
        <f t="shared" si="63"/>
        <v>2000</v>
      </c>
      <c r="I95" s="4">
        <f t="shared" si="63"/>
        <v>2000</v>
      </c>
      <c r="J95" s="4">
        <f t="shared" si="63"/>
        <v>2000</v>
      </c>
      <c r="K95" s="4">
        <f t="shared" si="63"/>
        <v>2000</v>
      </c>
      <c r="L95" s="4">
        <f t="shared" si="63"/>
        <v>2000</v>
      </c>
      <c r="M95" s="4">
        <f t="shared" si="63"/>
        <v>2000</v>
      </c>
      <c r="N95" s="4">
        <f t="shared" si="63"/>
        <v>2000</v>
      </c>
      <c r="O95" s="4">
        <f t="shared" si="63"/>
        <v>2000</v>
      </c>
      <c r="P95" s="4">
        <f t="shared" si="63"/>
        <v>2000</v>
      </c>
      <c r="Q95" s="16"/>
    </row>
    <row r="96" spans="1:17" ht="16" x14ac:dyDescent="0.2">
      <c r="A96" s="3"/>
      <c r="B96" s="1" t="s">
        <v>73</v>
      </c>
      <c r="C96" s="1"/>
      <c r="D96" s="1"/>
      <c r="E96" s="4">
        <f>E48-E95</f>
        <v>500</v>
      </c>
      <c r="F96" s="4">
        <f t="shared" ref="F96:P96" si="64">F48-F95</f>
        <v>500</v>
      </c>
      <c r="G96" s="4">
        <f t="shared" si="64"/>
        <v>500</v>
      </c>
      <c r="H96" s="4">
        <f t="shared" si="64"/>
        <v>500</v>
      </c>
      <c r="I96" s="4">
        <f t="shared" si="64"/>
        <v>500</v>
      </c>
      <c r="J96" s="4">
        <f t="shared" si="64"/>
        <v>500</v>
      </c>
      <c r="K96" s="4">
        <f t="shared" si="64"/>
        <v>500</v>
      </c>
      <c r="L96" s="4">
        <f t="shared" si="64"/>
        <v>500</v>
      </c>
      <c r="M96" s="4">
        <f t="shared" si="64"/>
        <v>500</v>
      </c>
      <c r="N96" s="4">
        <f t="shared" si="64"/>
        <v>500</v>
      </c>
      <c r="O96" s="4">
        <f t="shared" si="64"/>
        <v>500</v>
      </c>
      <c r="P96" s="4">
        <f t="shared" si="64"/>
        <v>500</v>
      </c>
      <c r="Q96" s="16"/>
    </row>
    <row r="97" spans="1:17" ht="16" x14ac:dyDescent="0.2">
      <c r="A97" s="3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16"/>
    </row>
    <row r="98" spans="1:17" ht="16" x14ac:dyDescent="0.2">
      <c r="A98" s="3"/>
      <c r="B98" s="1" t="s">
        <v>71</v>
      </c>
      <c r="C98" s="1"/>
      <c r="D98" s="1"/>
      <c r="E98" s="4">
        <v>200</v>
      </c>
      <c r="F98" s="4">
        <f>E98</f>
        <v>200</v>
      </c>
      <c r="G98" s="4">
        <f t="shared" ref="G98:P98" si="65">F98</f>
        <v>200</v>
      </c>
      <c r="H98" s="4">
        <f t="shared" si="65"/>
        <v>200</v>
      </c>
      <c r="I98" s="4">
        <f t="shared" si="65"/>
        <v>200</v>
      </c>
      <c r="J98" s="4">
        <f t="shared" si="65"/>
        <v>200</v>
      </c>
      <c r="K98" s="4">
        <f t="shared" si="65"/>
        <v>200</v>
      </c>
      <c r="L98" s="4">
        <f t="shared" si="65"/>
        <v>200</v>
      </c>
      <c r="M98" s="4">
        <f t="shared" si="65"/>
        <v>200</v>
      </c>
      <c r="N98" s="4">
        <f t="shared" si="65"/>
        <v>200</v>
      </c>
      <c r="O98" s="4">
        <f t="shared" si="65"/>
        <v>200</v>
      </c>
      <c r="P98" s="4">
        <f t="shared" si="65"/>
        <v>200</v>
      </c>
      <c r="Q98" s="16"/>
    </row>
    <row r="99" spans="1:17" ht="16" x14ac:dyDescent="0.2">
      <c r="A99" s="3"/>
      <c r="B99" s="1" t="s">
        <v>60</v>
      </c>
      <c r="C99" s="1"/>
      <c r="D99" s="1"/>
      <c r="E99" s="4">
        <f t="shared" ref="E99:P99" si="66">E98*E51</f>
        <v>5000</v>
      </c>
      <c r="F99" s="4">
        <f t="shared" si="66"/>
        <v>5000</v>
      </c>
      <c r="G99" s="4">
        <f t="shared" si="66"/>
        <v>5000</v>
      </c>
      <c r="H99" s="4">
        <f t="shared" si="66"/>
        <v>5000</v>
      </c>
      <c r="I99" s="4">
        <f t="shared" si="66"/>
        <v>5000</v>
      </c>
      <c r="J99" s="4">
        <f t="shared" si="66"/>
        <v>5000</v>
      </c>
      <c r="K99" s="4">
        <f t="shared" si="66"/>
        <v>5000</v>
      </c>
      <c r="L99" s="4">
        <f t="shared" si="66"/>
        <v>5000</v>
      </c>
      <c r="M99" s="4">
        <f t="shared" si="66"/>
        <v>5000</v>
      </c>
      <c r="N99" s="4">
        <f t="shared" si="66"/>
        <v>5000</v>
      </c>
      <c r="O99" s="4">
        <f t="shared" si="66"/>
        <v>5000</v>
      </c>
      <c r="P99" s="4">
        <f t="shared" si="66"/>
        <v>5000</v>
      </c>
      <c r="Q99" s="16"/>
    </row>
    <row r="100" spans="1:17" ht="16" x14ac:dyDescent="0.2">
      <c r="A100" s="3"/>
      <c r="B100" s="1" t="s">
        <v>73</v>
      </c>
      <c r="C100" s="1"/>
      <c r="D100" s="1"/>
      <c r="E100" s="4">
        <f>E53-E99</f>
        <v>1250</v>
      </c>
      <c r="F100" s="4">
        <f t="shared" ref="F100:P100" si="67">F53-F99</f>
        <v>1250</v>
      </c>
      <c r="G100" s="4">
        <f t="shared" si="67"/>
        <v>1250</v>
      </c>
      <c r="H100" s="4">
        <f t="shared" si="67"/>
        <v>1250</v>
      </c>
      <c r="I100" s="4">
        <f t="shared" si="67"/>
        <v>1250</v>
      </c>
      <c r="J100" s="4">
        <f t="shared" si="67"/>
        <v>1250</v>
      </c>
      <c r="K100" s="4">
        <f t="shared" si="67"/>
        <v>1250</v>
      </c>
      <c r="L100" s="4">
        <f t="shared" si="67"/>
        <v>1250</v>
      </c>
      <c r="M100" s="4">
        <f t="shared" si="67"/>
        <v>1250</v>
      </c>
      <c r="N100" s="4">
        <f t="shared" si="67"/>
        <v>1250</v>
      </c>
      <c r="O100" s="4">
        <f t="shared" si="67"/>
        <v>1250</v>
      </c>
      <c r="P100" s="4">
        <f t="shared" si="67"/>
        <v>1250</v>
      </c>
      <c r="Q100" s="16"/>
    </row>
    <row r="101" spans="1:17" ht="16" x14ac:dyDescent="0.2">
      <c r="A101" s="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16"/>
    </row>
    <row r="102" spans="1:17" ht="16" x14ac:dyDescent="0.2">
      <c r="A102" s="3"/>
      <c r="B102" s="1" t="s">
        <v>72</v>
      </c>
      <c r="C102" s="1"/>
      <c r="D102" s="1"/>
      <c r="E102" s="4">
        <v>200</v>
      </c>
      <c r="F102" s="4">
        <f>E102</f>
        <v>200</v>
      </c>
      <c r="G102" s="4">
        <f t="shared" ref="G102:P102" si="68">F102</f>
        <v>200</v>
      </c>
      <c r="H102" s="4">
        <f t="shared" si="68"/>
        <v>200</v>
      </c>
      <c r="I102" s="4">
        <f t="shared" si="68"/>
        <v>200</v>
      </c>
      <c r="J102" s="4">
        <f t="shared" si="68"/>
        <v>200</v>
      </c>
      <c r="K102" s="4">
        <f t="shared" si="68"/>
        <v>200</v>
      </c>
      <c r="L102" s="4">
        <f t="shared" si="68"/>
        <v>200</v>
      </c>
      <c r="M102" s="4">
        <f t="shared" si="68"/>
        <v>200</v>
      </c>
      <c r="N102" s="4">
        <f t="shared" si="68"/>
        <v>200</v>
      </c>
      <c r="O102" s="4">
        <f t="shared" si="68"/>
        <v>200</v>
      </c>
      <c r="P102" s="4">
        <f t="shared" si="68"/>
        <v>200</v>
      </c>
      <c r="Q102" s="16"/>
    </row>
    <row r="103" spans="1:17" ht="16" x14ac:dyDescent="0.2">
      <c r="A103" s="3"/>
      <c r="B103" s="1" t="s">
        <v>60</v>
      </c>
      <c r="C103" s="1"/>
      <c r="D103" s="1"/>
      <c r="E103" s="4">
        <f t="shared" ref="E103:P103" si="69">E102*E56</f>
        <v>4000</v>
      </c>
      <c r="F103" s="4">
        <f t="shared" si="69"/>
        <v>4000</v>
      </c>
      <c r="G103" s="4">
        <f t="shared" si="69"/>
        <v>4000</v>
      </c>
      <c r="H103" s="4">
        <f t="shared" si="69"/>
        <v>4000</v>
      </c>
      <c r="I103" s="4">
        <f t="shared" si="69"/>
        <v>4000</v>
      </c>
      <c r="J103" s="4">
        <f t="shared" si="69"/>
        <v>4000</v>
      </c>
      <c r="K103" s="4">
        <f t="shared" si="69"/>
        <v>4000</v>
      </c>
      <c r="L103" s="4">
        <f t="shared" si="69"/>
        <v>4000</v>
      </c>
      <c r="M103" s="4">
        <f t="shared" si="69"/>
        <v>4000</v>
      </c>
      <c r="N103" s="4">
        <f t="shared" si="69"/>
        <v>4000</v>
      </c>
      <c r="O103" s="4">
        <f t="shared" si="69"/>
        <v>4000</v>
      </c>
      <c r="P103" s="4">
        <f t="shared" si="69"/>
        <v>4000</v>
      </c>
      <c r="Q103" s="16"/>
    </row>
    <row r="104" spans="1:17" ht="16" x14ac:dyDescent="0.2">
      <c r="A104" s="3"/>
      <c r="B104" s="1" t="s">
        <v>73</v>
      </c>
      <c r="C104" s="1"/>
      <c r="D104" s="1"/>
      <c r="E104" s="4">
        <f>E58-E103</f>
        <v>6000</v>
      </c>
      <c r="F104" s="4">
        <f t="shared" ref="F104:P104" si="70">F58-F103</f>
        <v>6000</v>
      </c>
      <c r="G104" s="4">
        <f t="shared" si="70"/>
        <v>6000</v>
      </c>
      <c r="H104" s="4">
        <f t="shared" si="70"/>
        <v>6000</v>
      </c>
      <c r="I104" s="4">
        <f t="shared" si="70"/>
        <v>6000</v>
      </c>
      <c r="J104" s="4">
        <f t="shared" si="70"/>
        <v>6000</v>
      </c>
      <c r="K104" s="4">
        <f t="shared" si="70"/>
        <v>6000</v>
      </c>
      <c r="L104" s="4">
        <f t="shared" si="70"/>
        <v>6000</v>
      </c>
      <c r="M104" s="4">
        <f t="shared" si="70"/>
        <v>6000</v>
      </c>
      <c r="N104" s="4">
        <f t="shared" si="70"/>
        <v>6000</v>
      </c>
      <c r="O104" s="4">
        <f t="shared" si="70"/>
        <v>6000</v>
      </c>
      <c r="P104" s="4">
        <f t="shared" si="70"/>
        <v>6000</v>
      </c>
      <c r="Q104" s="16"/>
    </row>
    <row r="105" spans="1:17" ht="17" thickBot="1" x14ac:dyDescent="0.25">
      <c r="A105" s="3"/>
      <c r="B105" s="1"/>
      <c r="C105" s="1"/>
      <c r="D105" s="1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16"/>
    </row>
    <row r="106" spans="1:17" ht="17" thickBot="1" x14ac:dyDescent="0.25">
      <c r="A106" s="3"/>
      <c r="B106" s="49" t="s">
        <v>45</v>
      </c>
      <c r="C106" s="41"/>
      <c r="D106" s="41"/>
      <c r="E106" s="42">
        <f>E67+E71+E75+E79+E83+E87+E91+E95+E99+E103</f>
        <v>66000</v>
      </c>
      <c r="F106" s="42">
        <f t="shared" ref="F106:P106" si="71">F67+F71+F75+F79+F83+F87+F91+F95+F99+F103</f>
        <v>66000</v>
      </c>
      <c r="G106" s="42">
        <f t="shared" si="71"/>
        <v>66000</v>
      </c>
      <c r="H106" s="42">
        <f t="shared" si="71"/>
        <v>66000</v>
      </c>
      <c r="I106" s="42">
        <f t="shared" si="71"/>
        <v>66000</v>
      </c>
      <c r="J106" s="42">
        <f t="shared" si="71"/>
        <v>89000</v>
      </c>
      <c r="K106" s="42">
        <f t="shared" si="71"/>
        <v>89000</v>
      </c>
      <c r="L106" s="42">
        <f t="shared" si="71"/>
        <v>89000</v>
      </c>
      <c r="M106" s="42">
        <f t="shared" si="71"/>
        <v>89000</v>
      </c>
      <c r="N106" s="42">
        <f t="shared" si="71"/>
        <v>89000</v>
      </c>
      <c r="O106" s="42">
        <f t="shared" si="71"/>
        <v>62000</v>
      </c>
      <c r="P106" s="42">
        <f t="shared" si="71"/>
        <v>62000</v>
      </c>
      <c r="Q106" s="45">
        <f>SUM(E106:P106)</f>
        <v>899000</v>
      </c>
    </row>
    <row r="107" spans="1:17" ht="17" thickBot="1" x14ac:dyDescent="0.25">
      <c r="A107" s="3"/>
      <c r="B107" s="18"/>
      <c r="C107" s="19"/>
      <c r="D107" s="19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16"/>
    </row>
    <row r="108" spans="1:17" ht="17" thickBot="1" x14ac:dyDescent="0.25">
      <c r="A108" s="3"/>
      <c r="B108" s="54" t="s">
        <v>73</v>
      </c>
      <c r="C108" s="43"/>
      <c r="D108" s="43"/>
      <c r="E108" s="44">
        <f>E60-E106</f>
        <v>75000</v>
      </c>
      <c r="F108" s="44">
        <f t="shared" ref="F108:P108" si="72">F60-F106</f>
        <v>75000</v>
      </c>
      <c r="G108" s="44">
        <f t="shared" si="72"/>
        <v>75000</v>
      </c>
      <c r="H108" s="44">
        <f t="shared" si="72"/>
        <v>75000</v>
      </c>
      <c r="I108" s="44">
        <f t="shared" si="72"/>
        <v>75000</v>
      </c>
      <c r="J108" s="44">
        <f t="shared" si="72"/>
        <v>103250</v>
      </c>
      <c r="K108" s="44">
        <f t="shared" si="72"/>
        <v>103250</v>
      </c>
      <c r="L108" s="44">
        <f t="shared" si="72"/>
        <v>103250</v>
      </c>
      <c r="M108" s="44">
        <f t="shared" si="72"/>
        <v>103250</v>
      </c>
      <c r="N108" s="44">
        <f t="shared" si="72"/>
        <v>103250</v>
      </c>
      <c r="O108" s="44">
        <f t="shared" si="72"/>
        <v>66500</v>
      </c>
      <c r="P108" s="44">
        <f t="shared" si="72"/>
        <v>66500</v>
      </c>
      <c r="Q108" s="45">
        <f>SUM(E108:P108)</f>
        <v>1024250</v>
      </c>
    </row>
    <row r="109" spans="1:17" ht="17" thickBot="1" x14ac:dyDescent="0.25">
      <c r="A109" s="3"/>
      <c r="B109" s="18"/>
      <c r="C109" s="19"/>
      <c r="D109" s="19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16"/>
    </row>
    <row r="110" spans="1:17" ht="17" thickBot="1" x14ac:dyDescent="0.25">
      <c r="A110" s="3"/>
      <c r="B110" s="54" t="s">
        <v>56</v>
      </c>
      <c r="C110" s="43"/>
      <c r="D110" s="43"/>
      <c r="E110" s="46">
        <f t="shared" ref="E110:Q110" si="73">E60/E106</f>
        <v>2.1363636363636362</v>
      </c>
      <c r="F110" s="46">
        <f t="shared" si="73"/>
        <v>2.1363636363636362</v>
      </c>
      <c r="G110" s="46">
        <f t="shared" si="73"/>
        <v>2.1363636363636362</v>
      </c>
      <c r="H110" s="46">
        <f t="shared" si="73"/>
        <v>2.1363636363636362</v>
      </c>
      <c r="I110" s="46">
        <f t="shared" si="73"/>
        <v>2.1363636363636362</v>
      </c>
      <c r="J110" s="46">
        <f t="shared" si="73"/>
        <v>2.1601123595505616</v>
      </c>
      <c r="K110" s="46">
        <f t="shared" si="73"/>
        <v>2.1601123595505616</v>
      </c>
      <c r="L110" s="46">
        <f t="shared" si="73"/>
        <v>2.1601123595505616</v>
      </c>
      <c r="M110" s="46">
        <f t="shared" si="73"/>
        <v>2.1601123595505616</v>
      </c>
      <c r="N110" s="46">
        <f t="shared" si="73"/>
        <v>2.1601123595505616</v>
      </c>
      <c r="O110" s="46">
        <f t="shared" si="73"/>
        <v>2.0725806451612905</v>
      </c>
      <c r="P110" s="46">
        <f t="shared" si="73"/>
        <v>2.0725806451612905</v>
      </c>
      <c r="Q110" s="47">
        <f t="shared" si="73"/>
        <v>2.139321468298109</v>
      </c>
    </row>
    <row r="111" spans="1:17" ht="16" x14ac:dyDescent="0.2">
      <c r="A111" s="3"/>
      <c r="B111" s="18"/>
      <c r="C111" s="19"/>
      <c r="D111" s="19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1"/>
    </row>
    <row r="112" spans="1:17" ht="16" x14ac:dyDescent="0.2">
      <c r="A112" s="3"/>
      <c r="B112" s="48" t="s">
        <v>24</v>
      </c>
      <c r="C112" s="3"/>
      <c r="D112" s="3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16"/>
    </row>
    <row r="113" spans="1:17" ht="16" x14ac:dyDescent="0.2">
      <c r="A113" s="3"/>
      <c r="B113" s="3"/>
      <c r="C113" s="3"/>
      <c r="D113" s="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16"/>
    </row>
    <row r="114" spans="1:17" ht="32" x14ac:dyDescent="0.2">
      <c r="A114" s="3"/>
      <c r="C114" s="37" t="s">
        <v>57</v>
      </c>
      <c r="D114" s="38" t="s">
        <v>55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16"/>
    </row>
    <row r="115" spans="1:17" ht="16" x14ac:dyDescent="0.2">
      <c r="A115" s="3"/>
      <c r="B115" t="s">
        <v>54</v>
      </c>
      <c r="C115" s="27">
        <v>10000</v>
      </c>
      <c r="D115" s="8">
        <v>1</v>
      </c>
      <c r="E115" s="4">
        <f>$C$115*$D115</f>
        <v>10000</v>
      </c>
      <c r="F115" s="4">
        <f t="shared" ref="F115:P115" si="74">$C$115*$D115</f>
        <v>10000</v>
      </c>
      <c r="G115" s="4">
        <f t="shared" si="74"/>
        <v>10000</v>
      </c>
      <c r="H115" s="4">
        <f t="shared" si="74"/>
        <v>10000</v>
      </c>
      <c r="I115" s="4">
        <f t="shared" si="74"/>
        <v>10000</v>
      </c>
      <c r="J115" s="4">
        <f t="shared" si="74"/>
        <v>10000</v>
      </c>
      <c r="K115" s="4">
        <f t="shared" si="74"/>
        <v>10000</v>
      </c>
      <c r="L115" s="4">
        <f t="shared" si="74"/>
        <v>10000</v>
      </c>
      <c r="M115" s="4">
        <f t="shared" si="74"/>
        <v>10000</v>
      </c>
      <c r="N115" s="4">
        <f t="shared" si="74"/>
        <v>10000</v>
      </c>
      <c r="O115" s="4">
        <f t="shared" si="74"/>
        <v>10000</v>
      </c>
      <c r="P115" s="4">
        <f t="shared" si="74"/>
        <v>10000</v>
      </c>
      <c r="Q115" s="16">
        <f t="shared" ref="Q115:Q119" si="75">SUM(E115:P115)</f>
        <v>120000</v>
      </c>
    </row>
    <row r="116" spans="1:17" ht="16" x14ac:dyDescent="0.2">
      <c r="A116" s="3"/>
      <c r="B116" t="s">
        <v>54</v>
      </c>
      <c r="C116" s="27">
        <v>5000</v>
      </c>
      <c r="D116" s="8">
        <v>2</v>
      </c>
      <c r="E116" s="4">
        <f>$C$116*$D116</f>
        <v>10000</v>
      </c>
      <c r="F116" s="4">
        <f t="shared" ref="F116:P116" si="76">$C$116*$D116</f>
        <v>10000</v>
      </c>
      <c r="G116" s="4">
        <f t="shared" si="76"/>
        <v>10000</v>
      </c>
      <c r="H116" s="4">
        <f t="shared" si="76"/>
        <v>10000</v>
      </c>
      <c r="I116" s="4">
        <f t="shared" si="76"/>
        <v>10000</v>
      </c>
      <c r="J116" s="4">
        <f t="shared" si="76"/>
        <v>10000</v>
      </c>
      <c r="K116" s="4">
        <f t="shared" si="76"/>
        <v>10000</v>
      </c>
      <c r="L116" s="4">
        <f t="shared" si="76"/>
        <v>10000</v>
      </c>
      <c r="M116" s="4">
        <f t="shared" si="76"/>
        <v>10000</v>
      </c>
      <c r="N116" s="4">
        <f t="shared" si="76"/>
        <v>10000</v>
      </c>
      <c r="O116" s="4">
        <f t="shared" si="76"/>
        <v>10000</v>
      </c>
      <c r="P116" s="4">
        <f t="shared" si="76"/>
        <v>10000</v>
      </c>
      <c r="Q116" s="16">
        <f t="shared" si="75"/>
        <v>120000</v>
      </c>
    </row>
    <row r="117" spans="1:17" ht="16" x14ac:dyDescent="0.2">
      <c r="A117" s="3"/>
      <c r="B117" t="s">
        <v>54</v>
      </c>
      <c r="C117" s="27">
        <v>3000</v>
      </c>
      <c r="D117" s="8">
        <v>5</v>
      </c>
      <c r="E117" s="4">
        <f>$C$117*$D117</f>
        <v>15000</v>
      </c>
      <c r="F117" s="4">
        <f t="shared" ref="F117:P117" si="77">$C$117*$D117</f>
        <v>15000</v>
      </c>
      <c r="G117" s="4">
        <f t="shared" si="77"/>
        <v>15000</v>
      </c>
      <c r="H117" s="4">
        <f t="shared" si="77"/>
        <v>15000</v>
      </c>
      <c r="I117" s="4">
        <f t="shared" si="77"/>
        <v>15000</v>
      </c>
      <c r="J117" s="4">
        <f t="shared" si="77"/>
        <v>15000</v>
      </c>
      <c r="K117" s="4">
        <f t="shared" si="77"/>
        <v>15000</v>
      </c>
      <c r="L117" s="4">
        <f t="shared" si="77"/>
        <v>15000</v>
      </c>
      <c r="M117" s="4">
        <f t="shared" si="77"/>
        <v>15000</v>
      </c>
      <c r="N117" s="4">
        <f t="shared" si="77"/>
        <v>15000</v>
      </c>
      <c r="O117" s="4">
        <f t="shared" si="77"/>
        <v>15000</v>
      </c>
      <c r="P117" s="4">
        <f t="shared" si="77"/>
        <v>15000</v>
      </c>
      <c r="Q117" s="16">
        <f t="shared" si="75"/>
        <v>180000</v>
      </c>
    </row>
    <row r="118" spans="1:17" ht="16" x14ac:dyDescent="0.2">
      <c r="A118" s="3"/>
      <c r="B118" t="s">
        <v>54</v>
      </c>
      <c r="C118" s="27">
        <v>0</v>
      </c>
      <c r="D118" s="8">
        <v>0</v>
      </c>
      <c r="E118" s="4">
        <f>$C$118*$D118</f>
        <v>0</v>
      </c>
      <c r="F118" s="4">
        <f t="shared" ref="F118:P118" si="78">$C$118*$D118</f>
        <v>0</v>
      </c>
      <c r="G118" s="4">
        <f t="shared" si="78"/>
        <v>0</v>
      </c>
      <c r="H118" s="4">
        <f t="shared" si="78"/>
        <v>0</v>
      </c>
      <c r="I118" s="4">
        <f t="shared" si="78"/>
        <v>0</v>
      </c>
      <c r="J118" s="4">
        <f t="shared" si="78"/>
        <v>0</v>
      </c>
      <c r="K118" s="4">
        <f t="shared" si="78"/>
        <v>0</v>
      </c>
      <c r="L118" s="4">
        <f t="shared" si="78"/>
        <v>0</v>
      </c>
      <c r="M118" s="4">
        <f t="shared" si="78"/>
        <v>0</v>
      </c>
      <c r="N118" s="4">
        <f t="shared" si="78"/>
        <v>0</v>
      </c>
      <c r="O118" s="4">
        <f t="shared" si="78"/>
        <v>0</v>
      </c>
      <c r="P118" s="4">
        <f t="shared" si="78"/>
        <v>0</v>
      </c>
      <c r="Q118" s="16">
        <f t="shared" si="75"/>
        <v>0</v>
      </c>
    </row>
    <row r="119" spans="1:17" ht="17" thickBot="1" x14ac:dyDescent="0.25">
      <c r="A119" s="3"/>
      <c r="B119" t="s">
        <v>54</v>
      </c>
      <c r="C119" s="27">
        <v>0</v>
      </c>
      <c r="D119" s="39">
        <v>0</v>
      </c>
      <c r="E119" s="4">
        <f>$C$119*$D119</f>
        <v>0</v>
      </c>
      <c r="F119" s="4">
        <f t="shared" ref="F119:P119" si="79">$C$119*$D119</f>
        <v>0</v>
      </c>
      <c r="G119" s="4">
        <f t="shared" si="79"/>
        <v>0</v>
      </c>
      <c r="H119" s="4">
        <f t="shared" si="79"/>
        <v>0</v>
      </c>
      <c r="I119" s="4">
        <f t="shared" si="79"/>
        <v>0</v>
      </c>
      <c r="J119" s="4">
        <f t="shared" si="79"/>
        <v>0</v>
      </c>
      <c r="K119" s="4">
        <f t="shared" si="79"/>
        <v>0</v>
      </c>
      <c r="L119" s="4">
        <f t="shared" si="79"/>
        <v>0</v>
      </c>
      <c r="M119" s="4">
        <f t="shared" si="79"/>
        <v>0</v>
      </c>
      <c r="N119" s="4">
        <f t="shared" si="79"/>
        <v>0</v>
      </c>
      <c r="O119" s="4">
        <f t="shared" si="79"/>
        <v>0</v>
      </c>
      <c r="P119" s="4">
        <f t="shared" si="79"/>
        <v>0</v>
      </c>
      <c r="Q119" s="16">
        <f t="shared" si="75"/>
        <v>0</v>
      </c>
    </row>
    <row r="120" spans="1:17" ht="16" x14ac:dyDescent="0.2">
      <c r="A120" s="3"/>
      <c r="B120" t="s">
        <v>53</v>
      </c>
      <c r="D120" s="31">
        <f>SUM(D115:D119)</f>
        <v>8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16"/>
    </row>
    <row r="121" spans="1:17" ht="16" x14ac:dyDescent="0.2">
      <c r="A121" s="3"/>
      <c r="B121" t="s">
        <v>25</v>
      </c>
      <c r="D121" s="8"/>
      <c r="E121" s="4">
        <f t="shared" ref="E121:P121" si="80">SUM(E115:E119)</f>
        <v>35000</v>
      </c>
      <c r="F121" s="4">
        <f t="shared" si="80"/>
        <v>35000</v>
      </c>
      <c r="G121" s="4">
        <f t="shared" si="80"/>
        <v>35000</v>
      </c>
      <c r="H121" s="4">
        <f t="shared" si="80"/>
        <v>35000</v>
      </c>
      <c r="I121" s="4">
        <f t="shared" si="80"/>
        <v>35000</v>
      </c>
      <c r="J121" s="4">
        <f t="shared" si="80"/>
        <v>35000</v>
      </c>
      <c r="K121" s="4">
        <f t="shared" si="80"/>
        <v>35000</v>
      </c>
      <c r="L121" s="4">
        <f t="shared" si="80"/>
        <v>35000</v>
      </c>
      <c r="M121" s="4">
        <f t="shared" si="80"/>
        <v>35000</v>
      </c>
      <c r="N121" s="4">
        <f t="shared" si="80"/>
        <v>35000</v>
      </c>
      <c r="O121" s="4">
        <f t="shared" si="80"/>
        <v>35000</v>
      </c>
      <c r="P121" s="4">
        <f t="shared" si="80"/>
        <v>35000</v>
      </c>
      <c r="Q121" s="16">
        <f t="shared" ref="Q121:Q124" si="81">SUM(E121:P121)</f>
        <v>420000</v>
      </c>
    </row>
    <row r="122" spans="1:17" ht="16" x14ac:dyDescent="0.2">
      <c r="A122" s="3"/>
      <c r="B122" t="s">
        <v>26</v>
      </c>
      <c r="D122" s="24">
        <v>0.2</v>
      </c>
      <c r="E122" s="4">
        <f>$D$122*E121</f>
        <v>7000</v>
      </c>
      <c r="F122" s="4">
        <f t="shared" ref="F122:P122" si="82">$D$122*F121</f>
        <v>7000</v>
      </c>
      <c r="G122" s="4">
        <f t="shared" si="82"/>
        <v>7000</v>
      </c>
      <c r="H122" s="4">
        <f t="shared" si="82"/>
        <v>7000</v>
      </c>
      <c r="I122" s="4">
        <f t="shared" si="82"/>
        <v>7000</v>
      </c>
      <c r="J122" s="4">
        <f t="shared" si="82"/>
        <v>7000</v>
      </c>
      <c r="K122" s="4">
        <f t="shared" si="82"/>
        <v>7000</v>
      </c>
      <c r="L122" s="4">
        <f t="shared" si="82"/>
        <v>7000</v>
      </c>
      <c r="M122" s="4">
        <f t="shared" si="82"/>
        <v>7000</v>
      </c>
      <c r="N122" s="4">
        <f t="shared" si="82"/>
        <v>7000</v>
      </c>
      <c r="O122" s="4">
        <f t="shared" si="82"/>
        <v>7000</v>
      </c>
      <c r="P122" s="4">
        <f t="shared" si="82"/>
        <v>7000</v>
      </c>
      <c r="Q122" s="16">
        <f t="shared" si="81"/>
        <v>84000</v>
      </c>
    </row>
    <row r="123" spans="1:17" ht="16" x14ac:dyDescent="0.2">
      <c r="A123" s="3"/>
      <c r="B123" t="s">
        <v>27</v>
      </c>
      <c r="D123" s="24">
        <v>7.6499999999999999E-2</v>
      </c>
      <c r="E123" s="4">
        <f>$D$123*E121</f>
        <v>2677.5</v>
      </c>
      <c r="F123" s="4">
        <f t="shared" ref="F123:P123" si="83">$D$123*F121</f>
        <v>2677.5</v>
      </c>
      <c r="G123" s="4">
        <f t="shared" si="83"/>
        <v>2677.5</v>
      </c>
      <c r="H123" s="4">
        <f t="shared" si="83"/>
        <v>2677.5</v>
      </c>
      <c r="I123" s="4">
        <f t="shared" si="83"/>
        <v>2677.5</v>
      </c>
      <c r="J123" s="4">
        <f t="shared" si="83"/>
        <v>2677.5</v>
      </c>
      <c r="K123" s="4">
        <f t="shared" si="83"/>
        <v>2677.5</v>
      </c>
      <c r="L123" s="4">
        <f t="shared" si="83"/>
        <v>2677.5</v>
      </c>
      <c r="M123" s="4">
        <f t="shared" si="83"/>
        <v>2677.5</v>
      </c>
      <c r="N123" s="4">
        <f t="shared" si="83"/>
        <v>2677.5</v>
      </c>
      <c r="O123" s="4">
        <f t="shared" si="83"/>
        <v>2677.5</v>
      </c>
      <c r="P123" s="4">
        <f t="shared" si="83"/>
        <v>2677.5</v>
      </c>
      <c r="Q123" s="16">
        <f t="shared" si="81"/>
        <v>32130</v>
      </c>
    </row>
    <row r="124" spans="1:17" ht="16" x14ac:dyDescent="0.2">
      <c r="A124" s="3"/>
      <c r="B124" t="s">
        <v>58</v>
      </c>
      <c r="D124" s="25">
        <v>0.23</v>
      </c>
      <c r="E124" s="4">
        <f>(E121/100)*$D124</f>
        <v>80.5</v>
      </c>
      <c r="F124" s="4">
        <f t="shared" ref="F124:P124" si="84">(F121/100)*$D124</f>
        <v>80.5</v>
      </c>
      <c r="G124" s="4">
        <f t="shared" si="84"/>
        <v>80.5</v>
      </c>
      <c r="H124" s="4">
        <f t="shared" si="84"/>
        <v>80.5</v>
      </c>
      <c r="I124" s="4">
        <f t="shared" si="84"/>
        <v>80.5</v>
      </c>
      <c r="J124" s="4">
        <f t="shared" si="84"/>
        <v>80.5</v>
      </c>
      <c r="K124" s="4">
        <f t="shared" si="84"/>
        <v>80.5</v>
      </c>
      <c r="L124" s="4">
        <f t="shared" si="84"/>
        <v>80.5</v>
      </c>
      <c r="M124" s="4">
        <f t="shared" si="84"/>
        <v>80.5</v>
      </c>
      <c r="N124" s="4">
        <f t="shared" si="84"/>
        <v>80.5</v>
      </c>
      <c r="O124" s="4">
        <f t="shared" si="84"/>
        <v>80.5</v>
      </c>
      <c r="P124" s="4">
        <f t="shared" si="84"/>
        <v>80.5</v>
      </c>
      <c r="Q124" s="16">
        <f t="shared" si="81"/>
        <v>966</v>
      </c>
    </row>
    <row r="125" spans="1:17" ht="17" thickBot="1" x14ac:dyDescent="0.25">
      <c r="A125" s="3"/>
      <c r="D125" s="2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16"/>
    </row>
    <row r="126" spans="1:17" ht="17" thickBot="1" x14ac:dyDescent="0.25">
      <c r="A126" s="3"/>
      <c r="B126" s="49" t="s">
        <v>28</v>
      </c>
      <c r="C126" s="55"/>
      <c r="D126" s="55"/>
      <c r="E126" s="42">
        <f>SUM(E121:E124)</f>
        <v>44758</v>
      </c>
      <c r="F126" s="42">
        <f t="shared" ref="F126:P126" si="85">SUM(F121:F124)</f>
        <v>44758</v>
      </c>
      <c r="G126" s="42">
        <f t="shared" si="85"/>
        <v>44758</v>
      </c>
      <c r="H126" s="42">
        <f t="shared" si="85"/>
        <v>44758</v>
      </c>
      <c r="I126" s="42">
        <f t="shared" si="85"/>
        <v>44758</v>
      </c>
      <c r="J126" s="42">
        <f t="shared" si="85"/>
        <v>44758</v>
      </c>
      <c r="K126" s="42">
        <f t="shared" si="85"/>
        <v>44758</v>
      </c>
      <c r="L126" s="42">
        <f t="shared" si="85"/>
        <v>44758</v>
      </c>
      <c r="M126" s="42">
        <f t="shared" si="85"/>
        <v>44758</v>
      </c>
      <c r="N126" s="42">
        <f t="shared" si="85"/>
        <v>44758</v>
      </c>
      <c r="O126" s="42">
        <f t="shared" si="85"/>
        <v>44758</v>
      </c>
      <c r="P126" s="42">
        <f t="shared" si="85"/>
        <v>44758</v>
      </c>
      <c r="Q126" s="45">
        <f t="shared" ref="Q126" si="86">SUM(E126:P126)</f>
        <v>537096</v>
      </c>
    </row>
    <row r="127" spans="1:17" x14ac:dyDescent="0.2"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16"/>
    </row>
    <row r="128" spans="1:17" ht="16" x14ac:dyDescent="0.2">
      <c r="B128" s="48" t="s">
        <v>12</v>
      </c>
      <c r="C128" s="3"/>
      <c r="D128" s="3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15"/>
    </row>
    <row r="129" spans="2:17" x14ac:dyDescent="0.2">
      <c r="Q129" s="13"/>
    </row>
    <row r="130" spans="2:17" ht="16" x14ac:dyDescent="0.2">
      <c r="B130" s="48" t="s">
        <v>49</v>
      </c>
      <c r="C130" s="3"/>
      <c r="D130" s="3"/>
      <c r="Q130" s="13"/>
    </row>
    <row r="131" spans="2:17" x14ac:dyDescent="0.2">
      <c r="B131" t="s">
        <v>47</v>
      </c>
      <c r="E131" s="4">
        <v>1000</v>
      </c>
      <c r="F131" s="4">
        <f>E131</f>
        <v>1000</v>
      </c>
      <c r="G131" s="4">
        <f t="shared" ref="G131:P131" si="87">F131</f>
        <v>1000</v>
      </c>
      <c r="H131" s="4">
        <f t="shared" si="87"/>
        <v>1000</v>
      </c>
      <c r="I131" s="4">
        <f t="shared" si="87"/>
        <v>1000</v>
      </c>
      <c r="J131" s="4">
        <f t="shared" si="87"/>
        <v>1000</v>
      </c>
      <c r="K131" s="4">
        <f t="shared" si="87"/>
        <v>1000</v>
      </c>
      <c r="L131" s="4">
        <f t="shared" si="87"/>
        <v>1000</v>
      </c>
      <c r="M131" s="4">
        <f t="shared" si="87"/>
        <v>1000</v>
      </c>
      <c r="N131" s="4">
        <f t="shared" si="87"/>
        <v>1000</v>
      </c>
      <c r="O131" s="4">
        <f t="shared" si="87"/>
        <v>1000</v>
      </c>
      <c r="P131" s="4">
        <f t="shared" si="87"/>
        <v>1000</v>
      </c>
      <c r="Q131" s="16">
        <f t="shared" ref="Q131:Q136" si="88">SUM(E131:P131)</f>
        <v>12000</v>
      </c>
    </row>
    <row r="132" spans="2:17" x14ac:dyDescent="0.2">
      <c r="B132" t="s">
        <v>48</v>
      </c>
      <c r="E132" s="4">
        <v>10000</v>
      </c>
      <c r="F132" s="4">
        <f t="shared" ref="F132:P134" si="89">E132</f>
        <v>10000</v>
      </c>
      <c r="G132" s="4">
        <f t="shared" si="89"/>
        <v>10000</v>
      </c>
      <c r="H132" s="4">
        <f t="shared" si="89"/>
        <v>10000</v>
      </c>
      <c r="I132" s="4">
        <f t="shared" si="89"/>
        <v>10000</v>
      </c>
      <c r="J132" s="4">
        <f t="shared" si="89"/>
        <v>10000</v>
      </c>
      <c r="K132" s="4">
        <f t="shared" si="89"/>
        <v>10000</v>
      </c>
      <c r="L132" s="4">
        <f t="shared" si="89"/>
        <v>10000</v>
      </c>
      <c r="M132" s="4">
        <f t="shared" si="89"/>
        <v>10000</v>
      </c>
      <c r="N132" s="4">
        <f t="shared" si="89"/>
        <v>10000</v>
      </c>
      <c r="O132" s="4">
        <f t="shared" si="89"/>
        <v>10000</v>
      </c>
      <c r="P132" s="4">
        <f t="shared" si="89"/>
        <v>10000</v>
      </c>
      <c r="Q132" s="16">
        <f t="shared" si="88"/>
        <v>120000</v>
      </c>
    </row>
    <row r="133" spans="2:17" x14ac:dyDescent="0.2">
      <c r="B133" t="s">
        <v>13</v>
      </c>
      <c r="E133" s="4">
        <v>0</v>
      </c>
      <c r="F133" s="4">
        <f t="shared" si="89"/>
        <v>0</v>
      </c>
      <c r="G133" s="4">
        <f t="shared" si="89"/>
        <v>0</v>
      </c>
      <c r="H133" s="4">
        <f t="shared" si="89"/>
        <v>0</v>
      </c>
      <c r="I133" s="4">
        <f t="shared" si="89"/>
        <v>0</v>
      </c>
      <c r="J133" s="4">
        <f t="shared" si="89"/>
        <v>0</v>
      </c>
      <c r="K133" s="4">
        <f t="shared" si="89"/>
        <v>0</v>
      </c>
      <c r="L133" s="4">
        <f t="shared" si="89"/>
        <v>0</v>
      </c>
      <c r="M133" s="4">
        <f t="shared" si="89"/>
        <v>0</v>
      </c>
      <c r="N133" s="4">
        <f t="shared" si="89"/>
        <v>0</v>
      </c>
      <c r="O133" s="4">
        <f t="shared" si="89"/>
        <v>0</v>
      </c>
      <c r="P133" s="4">
        <f t="shared" si="89"/>
        <v>0</v>
      </c>
      <c r="Q133" s="16">
        <f t="shared" si="88"/>
        <v>0</v>
      </c>
    </row>
    <row r="134" spans="2:17" x14ac:dyDescent="0.2">
      <c r="B134" t="s">
        <v>13</v>
      </c>
      <c r="E134" s="4">
        <v>0</v>
      </c>
      <c r="F134" s="4">
        <f t="shared" si="89"/>
        <v>0</v>
      </c>
      <c r="G134" s="4">
        <f t="shared" si="89"/>
        <v>0</v>
      </c>
      <c r="H134" s="4">
        <f t="shared" si="89"/>
        <v>0</v>
      </c>
      <c r="I134" s="4">
        <f t="shared" si="89"/>
        <v>0</v>
      </c>
      <c r="J134" s="4">
        <f t="shared" si="89"/>
        <v>0</v>
      </c>
      <c r="K134" s="4">
        <f t="shared" si="89"/>
        <v>0</v>
      </c>
      <c r="L134" s="4">
        <f t="shared" si="89"/>
        <v>0</v>
      </c>
      <c r="M134" s="4">
        <f t="shared" si="89"/>
        <v>0</v>
      </c>
      <c r="N134" s="4">
        <f t="shared" si="89"/>
        <v>0</v>
      </c>
      <c r="O134" s="4">
        <f t="shared" si="89"/>
        <v>0</v>
      </c>
      <c r="P134" s="4">
        <f t="shared" si="89"/>
        <v>0</v>
      </c>
      <c r="Q134" s="16">
        <f t="shared" si="88"/>
        <v>0</v>
      </c>
    </row>
    <row r="135" spans="2:17" ht="16" thickBot="1" x14ac:dyDescent="0.25"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16"/>
    </row>
    <row r="136" spans="2:17" ht="17" thickBot="1" x14ac:dyDescent="0.25">
      <c r="B136" s="49" t="s">
        <v>14</v>
      </c>
      <c r="C136" s="41"/>
      <c r="D136" s="41"/>
      <c r="E136" s="42">
        <f t="shared" ref="E136:P136" si="90">SUM(E131:E134)</f>
        <v>11000</v>
      </c>
      <c r="F136" s="42">
        <f t="shared" si="90"/>
        <v>11000</v>
      </c>
      <c r="G136" s="42">
        <f t="shared" si="90"/>
        <v>11000</v>
      </c>
      <c r="H136" s="42">
        <f t="shared" si="90"/>
        <v>11000</v>
      </c>
      <c r="I136" s="42">
        <f t="shared" si="90"/>
        <v>11000</v>
      </c>
      <c r="J136" s="42">
        <f t="shared" si="90"/>
        <v>11000</v>
      </c>
      <c r="K136" s="42">
        <f t="shared" si="90"/>
        <v>11000</v>
      </c>
      <c r="L136" s="42">
        <f t="shared" si="90"/>
        <v>11000</v>
      </c>
      <c r="M136" s="42">
        <f t="shared" si="90"/>
        <v>11000</v>
      </c>
      <c r="N136" s="42">
        <f t="shared" si="90"/>
        <v>11000</v>
      </c>
      <c r="O136" s="42">
        <f t="shared" si="90"/>
        <v>11000</v>
      </c>
      <c r="P136" s="42">
        <f t="shared" si="90"/>
        <v>11000</v>
      </c>
      <c r="Q136" s="45">
        <f t="shared" si="88"/>
        <v>132000</v>
      </c>
    </row>
    <row r="137" spans="2:17" x14ac:dyDescent="0.2">
      <c r="Q137" s="13"/>
    </row>
    <row r="138" spans="2:17" ht="16" x14ac:dyDescent="0.2">
      <c r="B138" s="48" t="s">
        <v>75</v>
      </c>
      <c r="C138" s="3"/>
      <c r="D138" s="3"/>
      <c r="Q138" s="13"/>
    </row>
    <row r="139" spans="2:17" x14ac:dyDescent="0.2">
      <c r="B139" t="s">
        <v>52</v>
      </c>
      <c r="E139" s="4">
        <v>1000</v>
      </c>
      <c r="F139" s="4">
        <f t="shared" ref="F139:P148" si="91">E139</f>
        <v>1000</v>
      </c>
      <c r="G139" s="4">
        <f t="shared" si="91"/>
        <v>1000</v>
      </c>
      <c r="H139" s="4">
        <f t="shared" si="91"/>
        <v>1000</v>
      </c>
      <c r="I139" s="4">
        <f t="shared" si="91"/>
        <v>1000</v>
      </c>
      <c r="J139" s="4">
        <f t="shared" si="91"/>
        <v>1000</v>
      </c>
      <c r="K139" s="4">
        <f t="shared" si="91"/>
        <v>1000</v>
      </c>
      <c r="L139" s="4">
        <f t="shared" si="91"/>
        <v>1000</v>
      </c>
      <c r="M139" s="4">
        <f t="shared" si="91"/>
        <v>1000</v>
      </c>
      <c r="N139" s="4">
        <f t="shared" si="91"/>
        <v>1000</v>
      </c>
      <c r="O139" s="4">
        <f t="shared" si="91"/>
        <v>1000</v>
      </c>
      <c r="P139" s="4">
        <f t="shared" si="91"/>
        <v>1000</v>
      </c>
      <c r="Q139" s="16">
        <f t="shared" ref="Q139:Q151" si="92">SUM(E139:P139)</f>
        <v>12000</v>
      </c>
    </row>
    <row r="140" spans="2:17" x14ac:dyDescent="0.2">
      <c r="B140" t="s">
        <v>15</v>
      </c>
      <c r="E140" s="4">
        <v>0</v>
      </c>
      <c r="F140" s="4">
        <f t="shared" si="91"/>
        <v>0</v>
      </c>
      <c r="G140" s="4">
        <f t="shared" si="91"/>
        <v>0</v>
      </c>
      <c r="H140" s="4">
        <f t="shared" si="91"/>
        <v>0</v>
      </c>
      <c r="I140" s="4">
        <f t="shared" si="91"/>
        <v>0</v>
      </c>
      <c r="J140" s="4">
        <f t="shared" si="91"/>
        <v>0</v>
      </c>
      <c r="K140" s="4">
        <f t="shared" si="91"/>
        <v>0</v>
      </c>
      <c r="L140" s="4">
        <f t="shared" si="91"/>
        <v>0</v>
      </c>
      <c r="M140" s="4">
        <f t="shared" si="91"/>
        <v>0</v>
      </c>
      <c r="N140" s="4">
        <f t="shared" si="91"/>
        <v>0</v>
      </c>
      <c r="O140" s="4">
        <f t="shared" si="91"/>
        <v>0</v>
      </c>
      <c r="P140" s="4">
        <f t="shared" si="91"/>
        <v>0</v>
      </c>
      <c r="Q140" s="16">
        <f t="shared" si="92"/>
        <v>0</v>
      </c>
    </row>
    <row r="141" spans="2:17" x14ac:dyDescent="0.2">
      <c r="B141" t="s">
        <v>16</v>
      </c>
      <c r="E141" s="4">
        <v>0</v>
      </c>
      <c r="F141" s="4">
        <f t="shared" si="91"/>
        <v>0</v>
      </c>
      <c r="G141" s="4">
        <f t="shared" si="91"/>
        <v>0</v>
      </c>
      <c r="H141" s="4">
        <f t="shared" si="91"/>
        <v>0</v>
      </c>
      <c r="I141" s="4">
        <f t="shared" si="91"/>
        <v>0</v>
      </c>
      <c r="J141" s="4">
        <f t="shared" si="91"/>
        <v>0</v>
      </c>
      <c r="K141" s="4">
        <f t="shared" si="91"/>
        <v>0</v>
      </c>
      <c r="L141" s="4">
        <f t="shared" si="91"/>
        <v>0</v>
      </c>
      <c r="M141" s="4">
        <f t="shared" si="91"/>
        <v>0</v>
      </c>
      <c r="N141" s="4">
        <f t="shared" si="91"/>
        <v>0</v>
      </c>
      <c r="O141" s="4">
        <f t="shared" si="91"/>
        <v>0</v>
      </c>
      <c r="P141" s="4">
        <f t="shared" si="91"/>
        <v>0</v>
      </c>
      <c r="Q141" s="16">
        <f t="shared" si="92"/>
        <v>0</v>
      </c>
    </row>
    <row r="142" spans="2:17" x14ac:dyDescent="0.2">
      <c r="B142" t="s">
        <v>17</v>
      </c>
      <c r="E142" s="4">
        <v>0</v>
      </c>
      <c r="F142" s="4">
        <f t="shared" si="91"/>
        <v>0</v>
      </c>
      <c r="G142" s="4">
        <f t="shared" si="91"/>
        <v>0</v>
      </c>
      <c r="H142" s="4">
        <f t="shared" si="91"/>
        <v>0</v>
      </c>
      <c r="I142" s="4">
        <f t="shared" si="91"/>
        <v>0</v>
      </c>
      <c r="J142" s="4">
        <f t="shared" si="91"/>
        <v>0</v>
      </c>
      <c r="K142" s="4">
        <f t="shared" si="91"/>
        <v>0</v>
      </c>
      <c r="L142" s="4">
        <f t="shared" si="91"/>
        <v>0</v>
      </c>
      <c r="M142" s="4">
        <f t="shared" si="91"/>
        <v>0</v>
      </c>
      <c r="N142" s="4">
        <f t="shared" si="91"/>
        <v>0</v>
      </c>
      <c r="O142" s="4">
        <f t="shared" si="91"/>
        <v>0</v>
      </c>
      <c r="P142" s="4">
        <f t="shared" si="91"/>
        <v>0</v>
      </c>
      <c r="Q142" s="16">
        <f t="shared" si="92"/>
        <v>0</v>
      </c>
    </row>
    <row r="143" spans="2:17" x14ac:dyDescent="0.2">
      <c r="B143" t="s">
        <v>18</v>
      </c>
      <c r="E143" s="4">
        <v>0</v>
      </c>
      <c r="F143" s="4">
        <f t="shared" si="91"/>
        <v>0</v>
      </c>
      <c r="G143" s="4">
        <f t="shared" si="91"/>
        <v>0</v>
      </c>
      <c r="H143" s="4">
        <f t="shared" si="91"/>
        <v>0</v>
      </c>
      <c r="I143" s="4">
        <f t="shared" si="91"/>
        <v>0</v>
      </c>
      <c r="J143" s="4">
        <f t="shared" si="91"/>
        <v>0</v>
      </c>
      <c r="K143" s="4">
        <f t="shared" si="91"/>
        <v>0</v>
      </c>
      <c r="L143" s="4">
        <f t="shared" si="91"/>
        <v>0</v>
      </c>
      <c r="M143" s="4">
        <f t="shared" si="91"/>
        <v>0</v>
      </c>
      <c r="N143" s="4">
        <f t="shared" si="91"/>
        <v>0</v>
      </c>
      <c r="O143" s="4">
        <f t="shared" si="91"/>
        <v>0</v>
      </c>
      <c r="P143" s="4">
        <f t="shared" si="91"/>
        <v>0</v>
      </c>
      <c r="Q143" s="16">
        <f t="shared" si="92"/>
        <v>0</v>
      </c>
    </row>
    <row r="144" spans="2:17" x14ac:dyDescent="0.2">
      <c r="B144" t="s">
        <v>19</v>
      </c>
      <c r="E144" s="4">
        <v>0</v>
      </c>
      <c r="F144" s="4">
        <f t="shared" si="91"/>
        <v>0</v>
      </c>
      <c r="G144" s="4">
        <f t="shared" si="91"/>
        <v>0</v>
      </c>
      <c r="H144" s="4">
        <f t="shared" si="91"/>
        <v>0</v>
      </c>
      <c r="I144" s="4">
        <f t="shared" si="91"/>
        <v>0</v>
      </c>
      <c r="J144" s="4">
        <f t="shared" si="91"/>
        <v>0</v>
      </c>
      <c r="K144" s="4">
        <f t="shared" si="91"/>
        <v>0</v>
      </c>
      <c r="L144" s="4">
        <f t="shared" si="91"/>
        <v>0</v>
      </c>
      <c r="M144" s="4">
        <f t="shared" si="91"/>
        <v>0</v>
      </c>
      <c r="N144" s="4">
        <f t="shared" si="91"/>
        <v>0</v>
      </c>
      <c r="O144" s="4">
        <f t="shared" si="91"/>
        <v>0</v>
      </c>
      <c r="P144" s="4">
        <f t="shared" si="91"/>
        <v>0</v>
      </c>
      <c r="Q144" s="16">
        <f t="shared" si="92"/>
        <v>0</v>
      </c>
    </row>
    <row r="145" spans="2:17" x14ac:dyDescent="0.2">
      <c r="B145" t="s">
        <v>20</v>
      </c>
      <c r="E145" s="4">
        <v>0</v>
      </c>
      <c r="F145" s="4">
        <f t="shared" si="91"/>
        <v>0</v>
      </c>
      <c r="G145" s="4">
        <f t="shared" si="91"/>
        <v>0</v>
      </c>
      <c r="H145" s="4">
        <f t="shared" si="91"/>
        <v>0</v>
      </c>
      <c r="I145" s="4">
        <f t="shared" si="91"/>
        <v>0</v>
      </c>
      <c r="J145" s="4">
        <f t="shared" si="91"/>
        <v>0</v>
      </c>
      <c r="K145" s="4">
        <f t="shared" si="91"/>
        <v>0</v>
      </c>
      <c r="L145" s="4">
        <f t="shared" si="91"/>
        <v>0</v>
      </c>
      <c r="M145" s="4">
        <f t="shared" si="91"/>
        <v>0</v>
      </c>
      <c r="N145" s="4">
        <f t="shared" si="91"/>
        <v>0</v>
      </c>
      <c r="O145" s="4">
        <f t="shared" si="91"/>
        <v>0</v>
      </c>
      <c r="P145" s="4">
        <f t="shared" si="91"/>
        <v>0</v>
      </c>
      <c r="Q145" s="16">
        <f t="shared" si="92"/>
        <v>0</v>
      </c>
    </row>
    <row r="146" spans="2:17" x14ac:dyDescent="0.2">
      <c r="B146" t="s">
        <v>21</v>
      </c>
      <c r="E146" s="4">
        <v>0</v>
      </c>
      <c r="F146" s="4">
        <f t="shared" si="91"/>
        <v>0</v>
      </c>
      <c r="G146" s="4">
        <f t="shared" si="91"/>
        <v>0</v>
      </c>
      <c r="H146" s="4">
        <f t="shared" si="91"/>
        <v>0</v>
      </c>
      <c r="I146" s="4">
        <f t="shared" si="91"/>
        <v>0</v>
      </c>
      <c r="J146" s="4">
        <f t="shared" si="91"/>
        <v>0</v>
      </c>
      <c r="K146" s="4">
        <f t="shared" si="91"/>
        <v>0</v>
      </c>
      <c r="L146" s="4">
        <f t="shared" si="91"/>
        <v>0</v>
      </c>
      <c r="M146" s="4">
        <f t="shared" si="91"/>
        <v>0</v>
      </c>
      <c r="N146" s="4">
        <f t="shared" si="91"/>
        <v>0</v>
      </c>
      <c r="O146" s="4">
        <f t="shared" si="91"/>
        <v>0</v>
      </c>
      <c r="P146" s="4">
        <f t="shared" si="91"/>
        <v>0</v>
      </c>
      <c r="Q146" s="16">
        <f t="shared" si="92"/>
        <v>0</v>
      </c>
    </row>
    <row r="147" spans="2:17" x14ac:dyDescent="0.2">
      <c r="B147" t="s">
        <v>22</v>
      </c>
      <c r="E147" s="4">
        <v>0</v>
      </c>
      <c r="F147" s="4">
        <f t="shared" si="91"/>
        <v>0</v>
      </c>
      <c r="G147" s="4">
        <f t="shared" si="91"/>
        <v>0</v>
      </c>
      <c r="H147" s="4">
        <f t="shared" si="91"/>
        <v>0</v>
      </c>
      <c r="I147" s="4">
        <f t="shared" si="91"/>
        <v>0</v>
      </c>
      <c r="J147" s="4">
        <f t="shared" si="91"/>
        <v>0</v>
      </c>
      <c r="K147" s="4">
        <f t="shared" si="91"/>
        <v>0</v>
      </c>
      <c r="L147" s="4">
        <f t="shared" si="91"/>
        <v>0</v>
      </c>
      <c r="M147" s="4">
        <f t="shared" si="91"/>
        <v>0</v>
      </c>
      <c r="N147" s="4">
        <f t="shared" si="91"/>
        <v>0</v>
      </c>
      <c r="O147" s="4">
        <f t="shared" si="91"/>
        <v>0</v>
      </c>
      <c r="P147" s="4">
        <f t="shared" si="91"/>
        <v>0</v>
      </c>
      <c r="Q147" s="16">
        <f t="shared" si="92"/>
        <v>0</v>
      </c>
    </row>
    <row r="148" spans="2:17" x14ac:dyDescent="0.2">
      <c r="B148" t="s">
        <v>22</v>
      </c>
      <c r="E148" s="4">
        <v>0</v>
      </c>
      <c r="F148" s="4">
        <f t="shared" si="91"/>
        <v>0</v>
      </c>
      <c r="G148" s="4">
        <f t="shared" si="91"/>
        <v>0</v>
      </c>
      <c r="H148" s="4">
        <f t="shared" si="91"/>
        <v>0</v>
      </c>
      <c r="I148" s="4">
        <f t="shared" si="91"/>
        <v>0</v>
      </c>
      <c r="J148" s="4">
        <f t="shared" si="91"/>
        <v>0</v>
      </c>
      <c r="K148" s="4">
        <f t="shared" si="91"/>
        <v>0</v>
      </c>
      <c r="L148" s="4">
        <f t="shared" si="91"/>
        <v>0</v>
      </c>
      <c r="M148" s="4">
        <f t="shared" si="91"/>
        <v>0</v>
      </c>
      <c r="N148" s="4">
        <f t="shared" si="91"/>
        <v>0</v>
      </c>
      <c r="O148" s="4">
        <f t="shared" si="91"/>
        <v>0</v>
      </c>
      <c r="P148" s="4">
        <f t="shared" si="91"/>
        <v>0</v>
      </c>
      <c r="Q148" s="16">
        <f t="shared" si="92"/>
        <v>0</v>
      </c>
    </row>
    <row r="149" spans="2:17" ht="16" x14ac:dyDescent="0.2">
      <c r="B149" s="49" t="s">
        <v>76</v>
      </c>
      <c r="C149" s="55"/>
      <c r="D149" s="55"/>
      <c r="E149" s="42">
        <f t="shared" ref="E149:P149" si="93">SUM(E139:E148)</f>
        <v>1000</v>
      </c>
      <c r="F149" s="42">
        <f t="shared" si="93"/>
        <v>1000</v>
      </c>
      <c r="G149" s="42">
        <f t="shared" si="93"/>
        <v>1000</v>
      </c>
      <c r="H149" s="42">
        <f t="shared" si="93"/>
        <v>1000</v>
      </c>
      <c r="I149" s="42">
        <f t="shared" si="93"/>
        <v>1000</v>
      </c>
      <c r="J149" s="42">
        <f t="shared" si="93"/>
        <v>1000</v>
      </c>
      <c r="K149" s="42">
        <f t="shared" si="93"/>
        <v>1000</v>
      </c>
      <c r="L149" s="42">
        <f t="shared" si="93"/>
        <v>1000</v>
      </c>
      <c r="M149" s="42">
        <f t="shared" si="93"/>
        <v>1000</v>
      </c>
      <c r="N149" s="42">
        <f t="shared" si="93"/>
        <v>1000</v>
      </c>
      <c r="O149" s="42">
        <f t="shared" si="93"/>
        <v>1000</v>
      </c>
      <c r="P149" s="42">
        <f t="shared" si="93"/>
        <v>1000</v>
      </c>
      <c r="Q149" s="59">
        <f t="shared" si="92"/>
        <v>12000</v>
      </c>
    </row>
    <row r="150" spans="2:17" ht="16" thickBot="1" x14ac:dyDescent="0.25"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16"/>
    </row>
    <row r="151" spans="2:17" ht="17" thickBot="1" x14ac:dyDescent="0.25">
      <c r="B151" s="49" t="s">
        <v>23</v>
      </c>
      <c r="C151" s="49"/>
      <c r="D151" s="49"/>
      <c r="E151" s="42">
        <f t="shared" ref="E151:P151" si="94">E136+E149</f>
        <v>12000</v>
      </c>
      <c r="F151" s="42">
        <f t="shared" si="94"/>
        <v>12000</v>
      </c>
      <c r="G151" s="42">
        <f t="shared" si="94"/>
        <v>12000</v>
      </c>
      <c r="H151" s="42">
        <f t="shared" si="94"/>
        <v>12000</v>
      </c>
      <c r="I151" s="42">
        <f t="shared" si="94"/>
        <v>12000</v>
      </c>
      <c r="J151" s="42">
        <f t="shared" si="94"/>
        <v>12000</v>
      </c>
      <c r="K151" s="42">
        <f t="shared" si="94"/>
        <v>12000</v>
      </c>
      <c r="L151" s="42">
        <f t="shared" si="94"/>
        <v>12000</v>
      </c>
      <c r="M151" s="42">
        <f t="shared" si="94"/>
        <v>12000</v>
      </c>
      <c r="N151" s="42">
        <f t="shared" si="94"/>
        <v>12000</v>
      </c>
      <c r="O151" s="42">
        <f t="shared" si="94"/>
        <v>12000</v>
      </c>
      <c r="P151" s="42">
        <f t="shared" si="94"/>
        <v>12000</v>
      </c>
      <c r="Q151" s="45">
        <f t="shared" si="92"/>
        <v>144000</v>
      </c>
    </row>
    <row r="152" spans="2:17" ht="16" x14ac:dyDescent="0.2">
      <c r="B152" s="18"/>
      <c r="C152" s="18"/>
      <c r="D152" s="18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16"/>
    </row>
    <row r="153" spans="2:17" ht="16" x14ac:dyDescent="0.2">
      <c r="B153" s="48" t="s">
        <v>77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16"/>
    </row>
    <row r="154" spans="2:17" x14ac:dyDescent="0.2">
      <c r="B154" t="s">
        <v>46</v>
      </c>
      <c r="E154" s="4">
        <v>300</v>
      </c>
      <c r="F154" s="4">
        <f t="shared" ref="F154:P157" si="95">E154</f>
        <v>300</v>
      </c>
      <c r="G154" s="4">
        <f t="shared" si="95"/>
        <v>300</v>
      </c>
      <c r="H154" s="4">
        <f t="shared" si="95"/>
        <v>300</v>
      </c>
      <c r="I154" s="4">
        <f t="shared" si="95"/>
        <v>300</v>
      </c>
      <c r="J154" s="4">
        <f t="shared" si="95"/>
        <v>300</v>
      </c>
      <c r="K154" s="4">
        <f t="shared" si="95"/>
        <v>300</v>
      </c>
      <c r="L154" s="4">
        <f t="shared" si="95"/>
        <v>300</v>
      </c>
      <c r="M154" s="4">
        <f t="shared" si="95"/>
        <v>300</v>
      </c>
      <c r="N154" s="4">
        <f t="shared" si="95"/>
        <v>300</v>
      </c>
      <c r="O154" s="4">
        <f t="shared" si="95"/>
        <v>300</v>
      </c>
      <c r="P154" s="4">
        <f t="shared" si="95"/>
        <v>300</v>
      </c>
      <c r="Q154" s="16">
        <f t="shared" ref="Q154:Q161" si="96">SUM(E154:P154)</f>
        <v>3600</v>
      </c>
    </row>
    <row r="155" spans="2:17" x14ac:dyDescent="0.2">
      <c r="B155" t="s">
        <v>29</v>
      </c>
      <c r="E155" s="4">
        <v>100</v>
      </c>
      <c r="F155" s="4">
        <f t="shared" si="95"/>
        <v>100</v>
      </c>
      <c r="G155" s="4">
        <f t="shared" si="95"/>
        <v>100</v>
      </c>
      <c r="H155" s="4">
        <f t="shared" si="95"/>
        <v>100</v>
      </c>
      <c r="I155" s="4">
        <f t="shared" si="95"/>
        <v>100</v>
      </c>
      <c r="J155" s="4">
        <f t="shared" si="95"/>
        <v>100</v>
      </c>
      <c r="K155" s="4">
        <f t="shared" si="95"/>
        <v>100</v>
      </c>
      <c r="L155" s="4">
        <f t="shared" si="95"/>
        <v>100</v>
      </c>
      <c r="M155" s="4">
        <f t="shared" si="95"/>
        <v>100</v>
      </c>
      <c r="N155" s="4">
        <f t="shared" si="95"/>
        <v>100</v>
      </c>
      <c r="O155" s="4">
        <f t="shared" si="95"/>
        <v>100</v>
      </c>
      <c r="P155" s="4">
        <f t="shared" si="95"/>
        <v>100</v>
      </c>
      <c r="Q155" s="16">
        <f t="shared" si="96"/>
        <v>1200</v>
      </c>
    </row>
    <row r="156" spans="2:17" x14ac:dyDescent="0.2">
      <c r="B156" t="s">
        <v>30</v>
      </c>
      <c r="E156" s="4">
        <v>0</v>
      </c>
      <c r="F156" s="4">
        <f t="shared" si="95"/>
        <v>0</v>
      </c>
      <c r="G156" s="4">
        <f t="shared" si="95"/>
        <v>0</v>
      </c>
      <c r="H156" s="4">
        <f t="shared" si="95"/>
        <v>0</v>
      </c>
      <c r="I156" s="4">
        <f t="shared" si="95"/>
        <v>0</v>
      </c>
      <c r="J156" s="4">
        <f t="shared" si="95"/>
        <v>0</v>
      </c>
      <c r="K156" s="4">
        <f t="shared" si="95"/>
        <v>0</v>
      </c>
      <c r="L156" s="4">
        <f t="shared" si="95"/>
        <v>0</v>
      </c>
      <c r="M156" s="4">
        <f t="shared" si="95"/>
        <v>0</v>
      </c>
      <c r="N156" s="4">
        <f t="shared" si="95"/>
        <v>0</v>
      </c>
      <c r="O156" s="4">
        <f t="shared" si="95"/>
        <v>0</v>
      </c>
      <c r="P156" s="4">
        <f t="shared" si="95"/>
        <v>0</v>
      </c>
      <c r="Q156" s="16">
        <f t="shared" si="96"/>
        <v>0</v>
      </c>
    </row>
    <row r="157" spans="2:17" x14ac:dyDescent="0.2">
      <c r="B157" t="s">
        <v>30</v>
      </c>
      <c r="E157" s="4">
        <v>0</v>
      </c>
      <c r="F157" s="4">
        <f t="shared" si="95"/>
        <v>0</v>
      </c>
      <c r="G157" s="4">
        <f t="shared" si="95"/>
        <v>0</v>
      </c>
      <c r="H157" s="4">
        <f t="shared" si="95"/>
        <v>0</v>
      </c>
      <c r="I157" s="4">
        <f t="shared" si="95"/>
        <v>0</v>
      </c>
      <c r="J157" s="4">
        <f t="shared" si="95"/>
        <v>0</v>
      </c>
      <c r="K157" s="4">
        <f t="shared" si="95"/>
        <v>0</v>
      </c>
      <c r="L157" s="4">
        <f t="shared" si="95"/>
        <v>0</v>
      </c>
      <c r="M157" s="4">
        <f t="shared" si="95"/>
        <v>0</v>
      </c>
      <c r="N157" s="4">
        <f t="shared" si="95"/>
        <v>0</v>
      </c>
      <c r="O157" s="4">
        <f t="shared" si="95"/>
        <v>0</v>
      </c>
      <c r="P157" s="4">
        <f t="shared" si="95"/>
        <v>0</v>
      </c>
      <c r="Q157" s="16">
        <f t="shared" si="96"/>
        <v>0</v>
      </c>
    </row>
    <row r="158" spans="2:17" ht="16" thickBot="1" x14ac:dyDescent="0.25"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16"/>
    </row>
    <row r="159" spans="2:17" ht="17" thickBot="1" x14ac:dyDescent="0.25">
      <c r="B159" s="48" t="s">
        <v>78</v>
      </c>
      <c r="E159" s="4">
        <f>SUM(E154:E157)</f>
        <v>400</v>
      </c>
      <c r="F159" s="4">
        <f t="shared" ref="F159:P159" si="97">SUM(F154:F157)</f>
        <v>400</v>
      </c>
      <c r="G159" s="4">
        <f t="shared" si="97"/>
        <v>400</v>
      </c>
      <c r="H159" s="4">
        <f t="shared" si="97"/>
        <v>400</v>
      </c>
      <c r="I159" s="4">
        <f t="shared" si="97"/>
        <v>400</v>
      </c>
      <c r="J159" s="4">
        <f t="shared" si="97"/>
        <v>400</v>
      </c>
      <c r="K159" s="4">
        <f t="shared" si="97"/>
        <v>400</v>
      </c>
      <c r="L159" s="4">
        <f t="shared" si="97"/>
        <v>400</v>
      </c>
      <c r="M159" s="4">
        <f t="shared" si="97"/>
        <v>400</v>
      </c>
      <c r="N159" s="4">
        <f t="shared" si="97"/>
        <v>400</v>
      </c>
      <c r="O159" s="4">
        <f t="shared" si="97"/>
        <v>400</v>
      </c>
      <c r="P159" s="4">
        <f t="shared" si="97"/>
        <v>400</v>
      </c>
      <c r="Q159" s="45">
        <f t="shared" ref="Q159" si="98">SUM(E159:P159)</f>
        <v>4800</v>
      </c>
    </row>
    <row r="160" spans="2:17" ht="16" thickBot="1" x14ac:dyDescent="0.25"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16"/>
    </row>
    <row r="161" spans="1:17" ht="17" thickBot="1" x14ac:dyDescent="0.25">
      <c r="B161" s="49" t="s">
        <v>74</v>
      </c>
      <c r="C161" s="55"/>
      <c r="D161" s="55"/>
      <c r="E161" s="42">
        <f>E126+E151+E159</f>
        <v>57158</v>
      </c>
      <c r="F161" s="42">
        <f t="shared" ref="F161:P161" si="99">F126+F151+F159</f>
        <v>57158</v>
      </c>
      <c r="G161" s="42">
        <f t="shared" si="99"/>
        <v>57158</v>
      </c>
      <c r="H161" s="42">
        <f t="shared" si="99"/>
        <v>57158</v>
      </c>
      <c r="I161" s="42">
        <f t="shared" si="99"/>
        <v>57158</v>
      </c>
      <c r="J161" s="42">
        <f t="shared" si="99"/>
        <v>57158</v>
      </c>
      <c r="K161" s="42">
        <f t="shared" si="99"/>
        <v>57158</v>
      </c>
      <c r="L161" s="42">
        <f t="shared" si="99"/>
        <v>57158</v>
      </c>
      <c r="M161" s="42">
        <f t="shared" si="99"/>
        <v>57158</v>
      </c>
      <c r="N161" s="42">
        <f t="shared" si="99"/>
        <v>57158</v>
      </c>
      <c r="O161" s="42">
        <f t="shared" si="99"/>
        <v>57158</v>
      </c>
      <c r="P161" s="42">
        <f t="shared" si="99"/>
        <v>57158</v>
      </c>
      <c r="Q161" s="45">
        <f t="shared" si="96"/>
        <v>685896</v>
      </c>
    </row>
    <row r="162" spans="1:17" x14ac:dyDescent="0.2"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16"/>
    </row>
    <row r="163" spans="1:17" ht="18" x14ac:dyDescent="0.2">
      <c r="B163" s="50" t="s">
        <v>31</v>
      </c>
      <c r="C163" s="3"/>
      <c r="D163" s="3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16"/>
    </row>
    <row r="164" spans="1:17" ht="17" thickBot="1" x14ac:dyDescent="0.25">
      <c r="A164" s="3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16"/>
    </row>
    <row r="165" spans="1:17" ht="19" thickBot="1" x14ac:dyDescent="0.25">
      <c r="B165" s="52" t="s">
        <v>51</v>
      </c>
      <c r="C165" s="49"/>
      <c r="D165" s="49"/>
      <c r="E165" s="42">
        <f t="shared" ref="E165:P165" si="100">E60</f>
        <v>141000</v>
      </c>
      <c r="F165" s="42">
        <f t="shared" si="100"/>
        <v>141000</v>
      </c>
      <c r="G165" s="42">
        <f t="shared" si="100"/>
        <v>141000</v>
      </c>
      <c r="H165" s="42">
        <f t="shared" si="100"/>
        <v>141000</v>
      </c>
      <c r="I165" s="42">
        <f t="shared" si="100"/>
        <v>141000</v>
      </c>
      <c r="J165" s="42">
        <f t="shared" si="100"/>
        <v>192250</v>
      </c>
      <c r="K165" s="42">
        <f t="shared" si="100"/>
        <v>192250</v>
      </c>
      <c r="L165" s="42">
        <f t="shared" si="100"/>
        <v>192250</v>
      </c>
      <c r="M165" s="42">
        <f t="shared" si="100"/>
        <v>192250</v>
      </c>
      <c r="N165" s="42">
        <f t="shared" si="100"/>
        <v>192250</v>
      </c>
      <c r="O165" s="42">
        <f t="shared" si="100"/>
        <v>128500</v>
      </c>
      <c r="P165" s="42">
        <f t="shared" si="100"/>
        <v>128500</v>
      </c>
      <c r="Q165" s="45">
        <f t="shared" ref="Q165:Q173" si="101">SUM(E165:P165)</f>
        <v>1923250</v>
      </c>
    </row>
    <row r="166" spans="1:17" x14ac:dyDescent="0.2"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16"/>
    </row>
    <row r="167" spans="1:17" x14ac:dyDescent="0.2"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16"/>
    </row>
    <row r="168" spans="1:17" x14ac:dyDescent="0.2">
      <c r="B168" t="s">
        <v>45</v>
      </c>
      <c r="E168" s="4">
        <f t="shared" ref="E168:P168" si="102">E106</f>
        <v>66000</v>
      </c>
      <c r="F168" s="4">
        <f t="shared" si="102"/>
        <v>66000</v>
      </c>
      <c r="G168" s="4">
        <f t="shared" si="102"/>
        <v>66000</v>
      </c>
      <c r="H168" s="4">
        <f t="shared" si="102"/>
        <v>66000</v>
      </c>
      <c r="I168" s="4">
        <f t="shared" si="102"/>
        <v>66000</v>
      </c>
      <c r="J168" s="4">
        <f t="shared" si="102"/>
        <v>89000</v>
      </c>
      <c r="K168" s="4">
        <f t="shared" si="102"/>
        <v>89000</v>
      </c>
      <c r="L168" s="4">
        <f t="shared" si="102"/>
        <v>89000</v>
      </c>
      <c r="M168" s="4">
        <f t="shared" si="102"/>
        <v>89000</v>
      </c>
      <c r="N168" s="4">
        <f t="shared" si="102"/>
        <v>89000</v>
      </c>
      <c r="O168" s="4">
        <f t="shared" si="102"/>
        <v>62000</v>
      </c>
      <c r="P168" s="4">
        <f t="shared" si="102"/>
        <v>62000</v>
      </c>
      <c r="Q168" s="16">
        <f t="shared" si="101"/>
        <v>899000</v>
      </c>
    </row>
    <row r="169" spans="1:17" x14ac:dyDescent="0.2">
      <c r="B169" t="s">
        <v>79</v>
      </c>
      <c r="E169" s="4">
        <f t="shared" ref="E169:P169" si="103">E161</f>
        <v>57158</v>
      </c>
      <c r="F169" s="4">
        <f t="shared" si="103"/>
        <v>57158</v>
      </c>
      <c r="G169" s="4">
        <f t="shared" si="103"/>
        <v>57158</v>
      </c>
      <c r="H169" s="4">
        <f t="shared" si="103"/>
        <v>57158</v>
      </c>
      <c r="I169" s="4">
        <f t="shared" si="103"/>
        <v>57158</v>
      </c>
      <c r="J169" s="4">
        <f t="shared" si="103"/>
        <v>57158</v>
      </c>
      <c r="K169" s="4">
        <f t="shared" si="103"/>
        <v>57158</v>
      </c>
      <c r="L169" s="4">
        <f t="shared" si="103"/>
        <v>57158</v>
      </c>
      <c r="M169" s="4">
        <f t="shared" si="103"/>
        <v>57158</v>
      </c>
      <c r="N169" s="4">
        <f t="shared" si="103"/>
        <v>57158</v>
      </c>
      <c r="O169" s="4">
        <f t="shared" si="103"/>
        <v>57158</v>
      </c>
      <c r="P169" s="4">
        <f t="shared" si="103"/>
        <v>57158</v>
      </c>
      <c r="Q169" s="16">
        <f t="shared" si="101"/>
        <v>685896</v>
      </c>
    </row>
    <row r="170" spans="1:17" ht="16" thickBot="1" x14ac:dyDescent="0.25"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16"/>
    </row>
    <row r="171" spans="1:17" ht="19" thickBot="1" x14ac:dyDescent="0.25">
      <c r="B171" s="52" t="s">
        <v>32</v>
      </c>
      <c r="C171" s="49"/>
      <c r="D171" s="49"/>
      <c r="E171" s="42">
        <f t="shared" ref="E171:P171" si="104">SUM(E168:E169)</f>
        <v>123158</v>
      </c>
      <c r="F171" s="42">
        <f t="shared" si="104"/>
        <v>123158</v>
      </c>
      <c r="G171" s="42">
        <f t="shared" si="104"/>
        <v>123158</v>
      </c>
      <c r="H171" s="42">
        <f t="shared" si="104"/>
        <v>123158</v>
      </c>
      <c r="I171" s="42">
        <f t="shared" si="104"/>
        <v>123158</v>
      </c>
      <c r="J171" s="42">
        <f t="shared" si="104"/>
        <v>146158</v>
      </c>
      <c r="K171" s="42">
        <f t="shared" si="104"/>
        <v>146158</v>
      </c>
      <c r="L171" s="42">
        <f t="shared" si="104"/>
        <v>146158</v>
      </c>
      <c r="M171" s="42">
        <f t="shared" si="104"/>
        <v>146158</v>
      </c>
      <c r="N171" s="42">
        <f t="shared" si="104"/>
        <v>146158</v>
      </c>
      <c r="O171" s="42">
        <f t="shared" si="104"/>
        <v>119158</v>
      </c>
      <c r="P171" s="42">
        <f t="shared" si="104"/>
        <v>119158</v>
      </c>
      <c r="Q171" s="45">
        <f t="shared" si="101"/>
        <v>1584896</v>
      </c>
    </row>
    <row r="172" spans="1:17" ht="16" thickBot="1" x14ac:dyDescent="0.25">
      <c r="Q172" s="13"/>
    </row>
    <row r="173" spans="1:17" ht="19" thickBot="1" x14ac:dyDescent="0.25">
      <c r="B173" s="52" t="s">
        <v>33</v>
      </c>
      <c r="C173" s="55"/>
      <c r="D173" s="55"/>
      <c r="E173" s="42">
        <f t="shared" ref="E173:P173" si="105">E165-E171</f>
        <v>17842</v>
      </c>
      <c r="F173" s="42">
        <f t="shared" si="105"/>
        <v>17842</v>
      </c>
      <c r="G173" s="42">
        <f t="shared" si="105"/>
        <v>17842</v>
      </c>
      <c r="H173" s="42">
        <f t="shared" si="105"/>
        <v>17842</v>
      </c>
      <c r="I173" s="42">
        <f t="shared" si="105"/>
        <v>17842</v>
      </c>
      <c r="J173" s="42">
        <f t="shared" si="105"/>
        <v>46092</v>
      </c>
      <c r="K173" s="42">
        <f t="shared" si="105"/>
        <v>46092</v>
      </c>
      <c r="L173" s="42">
        <f t="shared" si="105"/>
        <v>46092</v>
      </c>
      <c r="M173" s="42">
        <f t="shared" si="105"/>
        <v>46092</v>
      </c>
      <c r="N173" s="42">
        <f t="shared" si="105"/>
        <v>46092</v>
      </c>
      <c r="O173" s="42">
        <f t="shared" si="105"/>
        <v>9342</v>
      </c>
      <c r="P173" s="42">
        <f t="shared" si="105"/>
        <v>9342</v>
      </c>
      <c r="Q173" s="45">
        <f t="shared" si="101"/>
        <v>338354</v>
      </c>
    </row>
    <row r="174" spans="1:17" x14ac:dyDescent="0.2">
      <c r="A174" s="9"/>
      <c r="B174" s="9" t="s">
        <v>34</v>
      </c>
      <c r="C174" s="9"/>
      <c r="D174" s="9"/>
      <c r="E174" s="10">
        <f t="shared" ref="E174:Q174" si="106">E173/E165</f>
        <v>0.12653900709219859</v>
      </c>
      <c r="F174" s="10">
        <f t="shared" si="106"/>
        <v>0.12653900709219859</v>
      </c>
      <c r="G174" s="10">
        <f t="shared" si="106"/>
        <v>0.12653900709219859</v>
      </c>
      <c r="H174" s="10">
        <f t="shared" si="106"/>
        <v>0.12653900709219859</v>
      </c>
      <c r="I174" s="10">
        <f t="shared" si="106"/>
        <v>0.12653900709219859</v>
      </c>
      <c r="J174" s="10">
        <f t="shared" si="106"/>
        <v>0.23975032509752925</v>
      </c>
      <c r="K174" s="10">
        <f t="shared" si="106"/>
        <v>0.23975032509752925</v>
      </c>
      <c r="L174" s="10">
        <f t="shared" si="106"/>
        <v>0.23975032509752925</v>
      </c>
      <c r="M174" s="10">
        <f t="shared" si="106"/>
        <v>0.23975032509752925</v>
      </c>
      <c r="N174" s="10">
        <f t="shared" si="106"/>
        <v>0.23975032509752925</v>
      </c>
      <c r="O174" s="10">
        <f t="shared" si="106"/>
        <v>7.2700389105058369E-2</v>
      </c>
      <c r="P174" s="10">
        <f t="shared" si="106"/>
        <v>7.2700389105058369E-2</v>
      </c>
      <c r="Q174" s="17">
        <f t="shared" si="106"/>
        <v>0.17592824645781879</v>
      </c>
    </row>
    <row r="175" spans="1:17" x14ac:dyDescent="0.2">
      <c r="A175" s="9"/>
      <c r="B175" s="9"/>
      <c r="C175" s="9"/>
      <c r="D175" s="9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7"/>
    </row>
    <row r="176" spans="1:17" ht="18" x14ac:dyDescent="0.2">
      <c r="B176" s="52" t="s">
        <v>62</v>
      </c>
      <c r="Q176" s="13"/>
    </row>
    <row r="177" spans="2:17" ht="18" x14ac:dyDescent="0.2">
      <c r="B177" s="53"/>
      <c r="Q177" s="13"/>
    </row>
    <row r="178" spans="2:17" x14ac:dyDescent="0.2">
      <c r="B178" t="s">
        <v>35</v>
      </c>
      <c r="E178" s="26" t="e">
        <f>#REF!</f>
        <v>#REF!</v>
      </c>
      <c r="F178" s="26" t="e">
        <f>E183</f>
        <v>#REF!</v>
      </c>
      <c r="G178" s="26" t="e">
        <f t="shared" ref="G178:P178" si="107">F183</f>
        <v>#REF!</v>
      </c>
      <c r="H178" s="26" t="e">
        <f t="shared" si="107"/>
        <v>#REF!</v>
      </c>
      <c r="I178" s="26" t="e">
        <f t="shared" si="107"/>
        <v>#REF!</v>
      </c>
      <c r="J178" s="26" t="e">
        <f t="shared" si="107"/>
        <v>#REF!</v>
      </c>
      <c r="K178" s="26" t="e">
        <f t="shared" si="107"/>
        <v>#REF!</v>
      </c>
      <c r="L178" s="26" t="e">
        <f t="shared" si="107"/>
        <v>#REF!</v>
      </c>
      <c r="M178" s="26" t="e">
        <f t="shared" si="107"/>
        <v>#REF!</v>
      </c>
      <c r="N178" s="26" t="e">
        <f t="shared" si="107"/>
        <v>#REF!</v>
      </c>
      <c r="O178" s="26" t="e">
        <f t="shared" si="107"/>
        <v>#REF!</v>
      </c>
      <c r="P178" s="26" t="e">
        <f t="shared" si="107"/>
        <v>#REF!</v>
      </c>
      <c r="Q178" s="16"/>
    </row>
    <row r="179" spans="2:17" x14ac:dyDescent="0.2">
      <c r="B179" t="s">
        <v>36</v>
      </c>
      <c r="E179" s="4">
        <f>E165</f>
        <v>141000</v>
      </c>
      <c r="F179" s="4">
        <f t="shared" ref="F179:P179" si="108">F165</f>
        <v>141000</v>
      </c>
      <c r="G179" s="4">
        <f t="shared" si="108"/>
        <v>141000</v>
      </c>
      <c r="H179" s="4">
        <f t="shared" si="108"/>
        <v>141000</v>
      </c>
      <c r="I179" s="4">
        <f t="shared" si="108"/>
        <v>141000</v>
      </c>
      <c r="J179" s="4">
        <f t="shared" si="108"/>
        <v>192250</v>
      </c>
      <c r="K179" s="4">
        <f t="shared" si="108"/>
        <v>192250</v>
      </c>
      <c r="L179" s="4">
        <f t="shared" si="108"/>
        <v>192250</v>
      </c>
      <c r="M179" s="4">
        <f t="shared" si="108"/>
        <v>192250</v>
      </c>
      <c r="N179" s="4">
        <f t="shared" si="108"/>
        <v>192250</v>
      </c>
      <c r="O179" s="4">
        <f t="shared" si="108"/>
        <v>128500</v>
      </c>
      <c r="P179" s="4">
        <f t="shared" si="108"/>
        <v>128500</v>
      </c>
      <c r="Q179" s="16" t="e">
        <f>SUM(E179:P179)+E178</f>
        <v>#REF!</v>
      </c>
    </row>
    <row r="180" spans="2:17" x14ac:dyDescent="0.2">
      <c r="B180" t="s">
        <v>40</v>
      </c>
      <c r="E180" s="4" t="e">
        <f>E178+E179</f>
        <v>#REF!</v>
      </c>
      <c r="F180" s="4" t="e">
        <f t="shared" ref="F180:P180" si="109">F178+F179</f>
        <v>#REF!</v>
      </c>
      <c r="G180" s="4" t="e">
        <f t="shared" si="109"/>
        <v>#REF!</v>
      </c>
      <c r="H180" s="4" t="e">
        <f t="shared" si="109"/>
        <v>#REF!</v>
      </c>
      <c r="I180" s="4" t="e">
        <f t="shared" si="109"/>
        <v>#REF!</v>
      </c>
      <c r="J180" s="4" t="e">
        <f t="shared" si="109"/>
        <v>#REF!</v>
      </c>
      <c r="K180" s="4" t="e">
        <f t="shared" si="109"/>
        <v>#REF!</v>
      </c>
      <c r="L180" s="4" t="e">
        <f t="shared" si="109"/>
        <v>#REF!</v>
      </c>
      <c r="M180" s="4" t="e">
        <f t="shared" si="109"/>
        <v>#REF!</v>
      </c>
      <c r="N180" s="4" t="e">
        <f t="shared" si="109"/>
        <v>#REF!</v>
      </c>
      <c r="O180" s="4" t="e">
        <f t="shared" si="109"/>
        <v>#REF!</v>
      </c>
      <c r="P180" s="4" t="e">
        <f t="shared" si="109"/>
        <v>#REF!</v>
      </c>
      <c r="Q180" s="16" t="e">
        <f>SUM(E180:P180)+E179</f>
        <v>#REF!</v>
      </c>
    </row>
    <row r="181" spans="2:17" x14ac:dyDescent="0.2">
      <c r="B181" t="s">
        <v>37</v>
      </c>
      <c r="E181" s="4">
        <f t="shared" ref="E181:P181" si="110">E171</f>
        <v>123158</v>
      </c>
      <c r="F181" s="4">
        <f t="shared" si="110"/>
        <v>123158</v>
      </c>
      <c r="G181" s="4">
        <f t="shared" si="110"/>
        <v>123158</v>
      </c>
      <c r="H181" s="4">
        <f t="shared" si="110"/>
        <v>123158</v>
      </c>
      <c r="I181" s="4">
        <f t="shared" si="110"/>
        <v>123158</v>
      </c>
      <c r="J181" s="4">
        <f t="shared" si="110"/>
        <v>146158</v>
      </c>
      <c r="K181" s="4">
        <f t="shared" si="110"/>
        <v>146158</v>
      </c>
      <c r="L181" s="4">
        <f t="shared" si="110"/>
        <v>146158</v>
      </c>
      <c r="M181" s="4">
        <f t="shared" si="110"/>
        <v>146158</v>
      </c>
      <c r="N181" s="4">
        <f t="shared" si="110"/>
        <v>146158</v>
      </c>
      <c r="O181" s="4">
        <f t="shared" si="110"/>
        <v>119158</v>
      </c>
      <c r="P181" s="4">
        <f t="shared" si="110"/>
        <v>119158</v>
      </c>
      <c r="Q181" s="16">
        <f t="shared" ref="Q181" si="111">SUM(E181:P181)</f>
        <v>1584896</v>
      </c>
    </row>
    <row r="182" spans="2:17" ht="16" thickBot="1" x14ac:dyDescent="0.25"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8"/>
    </row>
    <row r="183" spans="2:17" ht="19" thickBot="1" x14ac:dyDescent="0.25">
      <c r="B183" s="52" t="s">
        <v>38</v>
      </c>
      <c r="C183" s="55"/>
      <c r="D183" s="55"/>
      <c r="E183" s="42" t="e">
        <f>E180-E181</f>
        <v>#REF!</v>
      </c>
      <c r="F183" s="42" t="e">
        <f t="shared" ref="F183:P183" si="112">(F178+F179)-F181</f>
        <v>#REF!</v>
      </c>
      <c r="G183" s="42" t="e">
        <f t="shared" si="112"/>
        <v>#REF!</v>
      </c>
      <c r="H183" s="42" t="e">
        <f t="shared" si="112"/>
        <v>#REF!</v>
      </c>
      <c r="I183" s="42" t="e">
        <f t="shared" si="112"/>
        <v>#REF!</v>
      </c>
      <c r="J183" s="42" t="e">
        <f t="shared" si="112"/>
        <v>#REF!</v>
      </c>
      <c r="K183" s="42" t="e">
        <f t="shared" si="112"/>
        <v>#REF!</v>
      </c>
      <c r="L183" s="42" t="e">
        <f t="shared" si="112"/>
        <v>#REF!</v>
      </c>
      <c r="M183" s="42" t="e">
        <f t="shared" si="112"/>
        <v>#REF!</v>
      </c>
      <c r="N183" s="42" t="e">
        <f t="shared" si="112"/>
        <v>#REF!</v>
      </c>
      <c r="O183" s="42" t="e">
        <f t="shared" si="112"/>
        <v>#REF!</v>
      </c>
      <c r="P183" s="42" t="e">
        <f t="shared" si="112"/>
        <v>#REF!</v>
      </c>
      <c r="Q183" s="56" t="e">
        <f>Q179-Q181</f>
        <v>#REF!</v>
      </c>
    </row>
  </sheetData>
  <mergeCells count="1">
    <mergeCell ref="E4:P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11960-4BA4-4D4F-888B-41759A8ACC84}">
  <dimension ref="A1:Q183"/>
  <sheetViews>
    <sheetView topLeftCell="A165" zoomScale="70" zoomScaleNormal="70" workbookViewId="0">
      <selection activeCell="E179" sqref="E179"/>
    </sheetView>
  </sheetViews>
  <sheetFormatPr baseColWidth="10" defaultColWidth="8.83203125" defaultRowHeight="15" x14ac:dyDescent="0.2"/>
  <cols>
    <col min="1" max="1" width="5.6640625" customWidth="1"/>
    <col min="2" max="2" width="40.6640625" customWidth="1"/>
    <col min="3" max="3" width="8.6640625" customWidth="1"/>
    <col min="4" max="4" width="5.6640625" customWidth="1"/>
    <col min="5" max="18" width="15.6640625" customWidth="1"/>
  </cols>
  <sheetData>
    <row r="1" spans="1:17" ht="18" x14ac:dyDescent="0.2">
      <c r="B1" s="57" t="s">
        <v>63</v>
      </c>
      <c r="C1" s="3"/>
      <c r="D1" s="3"/>
    </row>
    <row r="3" spans="1:17" ht="16" thickBot="1" x14ac:dyDescent="0.25"/>
    <row r="4" spans="1:17" ht="17" thickBot="1" x14ac:dyDescent="0.25">
      <c r="E4" s="87" t="s">
        <v>0</v>
      </c>
      <c r="F4" s="88"/>
      <c r="G4" s="88"/>
      <c r="H4" s="88"/>
      <c r="I4" s="88"/>
      <c r="J4" s="88"/>
      <c r="K4" s="88"/>
      <c r="L4" s="88"/>
      <c r="M4" s="88"/>
      <c r="N4" s="88"/>
      <c r="O4" s="88"/>
      <c r="P4" s="90"/>
      <c r="Q4" s="20"/>
    </row>
    <row r="5" spans="1:17" ht="16" thickBot="1" x14ac:dyDescent="0.25">
      <c r="E5" s="23">
        <v>45292</v>
      </c>
      <c r="F5" s="23">
        <v>45323</v>
      </c>
      <c r="G5" s="23">
        <v>45352</v>
      </c>
      <c r="H5" s="23">
        <v>45383</v>
      </c>
      <c r="I5" s="23">
        <v>45413</v>
      </c>
      <c r="J5" s="23">
        <v>45444</v>
      </c>
      <c r="K5" s="23">
        <v>45474</v>
      </c>
      <c r="L5" s="23">
        <v>45505</v>
      </c>
      <c r="M5" s="23">
        <v>45536</v>
      </c>
      <c r="N5" s="23">
        <v>45566</v>
      </c>
      <c r="O5" s="23">
        <v>45597</v>
      </c>
      <c r="P5" s="23">
        <v>45627</v>
      </c>
      <c r="Q5" s="22" t="s">
        <v>39</v>
      </c>
    </row>
    <row r="6" spans="1:17" ht="16" thickBot="1" x14ac:dyDescent="0.25">
      <c r="B6" s="1"/>
      <c r="C6" s="1"/>
      <c r="D6" s="1"/>
      <c r="E6" s="2" t="s">
        <v>1</v>
      </c>
      <c r="F6" s="2" t="s">
        <v>1</v>
      </c>
      <c r="G6" s="2" t="s">
        <v>1</v>
      </c>
      <c r="H6" s="2" t="s">
        <v>1</v>
      </c>
      <c r="I6" s="2" t="s">
        <v>1</v>
      </c>
      <c r="J6" s="2" t="s">
        <v>1</v>
      </c>
      <c r="K6" s="2" t="s">
        <v>1</v>
      </c>
      <c r="L6" s="2" t="s">
        <v>1</v>
      </c>
      <c r="M6" s="2" t="s">
        <v>1</v>
      </c>
      <c r="N6" s="2" t="s">
        <v>1</v>
      </c>
      <c r="O6" s="2" t="s">
        <v>1</v>
      </c>
      <c r="P6" s="12" t="s">
        <v>1</v>
      </c>
      <c r="Q6" s="21"/>
    </row>
    <row r="7" spans="1:17" x14ac:dyDescent="0.2">
      <c r="B7" s="1"/>
      <c r="C7" s="1"/>
      <c r="D7" s="1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40"/>
    </row>
    <row r="8" spans="1:17" ht="18" x14ac:dyDescent="0.2">
      <c r="B8" s="50" t="s">
        <v>61</v>
      </c>
      <c r="C8" s="3"/>
      <c r="D8" s="3"/>
      <c r="Q8" s="13"/>
    </row>
    <row r="9" spans="1:17" ht="16" x14ac:dyDescent="0.2">
      <c r="B9" s="3"/>
      <c r="C9" s="3"/>
      <c r="D9" s="3"/>
      <c r="Q9" s="13"/>
    </row>
    <row r="10" spans="1:17" x14ac:dyDescent="0.2">
      <c r="B10" s="1" t="s">
        <v>41</v>
      </c>
      <c r="C10" s="1"/>
      <c r="D10" s="1"/>
      <c r="Q10" s="13"/>
    </row>
    <row r="11" spans="1:17" x14ac:dyDescent="0.2">
      <c r="A11" s="5"/>
      <c r="B11" s="5" t="s">
        <v>2</v>
      </c>
      <c r="C11" s="5"/>
      <c r="D11" s="5"/>
      <c r="E11" s="6">
        <v>15</v>
      </c>
      <c r="F11" s="6">
        <f>E11</f>
        <v>15</v>
      </c>
      <c r="G11" s="6">
        <f t="shared" ref="G11:P11" si="0">F11</f>
        <v>15</v>
      </c>
      <c r="H11" s="6">
        <f t="shared" si="0"/>
        <v>15</v>
      </c>
      <c r="I11" s="6">
        <f t="shared" si="0"/>
        <v>15</v>
      </c>
      <c r="J11" s="6">
        <v>10</v>
      </c>
      <c r="K11" s="6">
        <f t="shared" si="0"/>
        <v>10</v>
      </c>
      <c r="L11" s="6">
        <f t="shared" si="0"/>
        <v>10</v>
      </c>
      <c r="M11" s="6">
        <f t="shared" si="0"/>
        <v>10</v>
      </c>
      <c r="N11" s="6">
        <f t="shared" si="0"/>
        <v>10</v>
      </c>
      <c r="O11" s="6">
        <v>5</v>
      </c>
      <c r="P11" s="6">
        <f t="shared" si="0"/>
        <v>5</v>
      </c>
      <c r="Q11" s="14">
        <f>SUM(E11:P11)</f>
        <v>135</v>
      </c>
    </row>
    <row r="12" spans="1:17" x14ac:dyDescent="0.2">
      <c r="B12" t="s">
        <v>3</v>
      </c>
      <c r="E12" s="4">
        <v>750</v>
      </c>
      <c r="F12" s="4">
        <f t="shared" ref="F12:P12" si="1">E12</f>
        <v>750</v>
      </c>
      <c r="G12" s="4">
        <f t="shared" si="1"/>
        <v>750</v>
      </c>
      <c r="H12" s="4">
        <f t="shared" si="1"/>
        <v>750</v>
      </c>
      <c r="I12" s="4">
        <f t="shared" si="1"/>
        <v>750</v>
      </c>
      <c r="J12" s="4">
        <f t="shared" si="1"/>
        <v>750</v>
      </c>
      <c r="K12" s="4">
        <f t="shared" si="1"/>
        <v>750</v>
      </c>
      <c r="L12" s="4">
        <f t="shared" si="1"/>
        <v>750</v>
      </c>
      <c r="M12" s="4">
        <f t="shared" si="1"/>
        <v>750</v>
      </c>
      <c r="N12" s="4">
        <f t="shared" si="1"/>
        <v>750</v>
      </c>
      <c r="O12" s="4">
        <f t="shared" si="1"/>
        <v>750</v>
      </c>
      <c r="P12" s="4">
        <f t="shared" si="1"/>
        <v>750</v>
      </c>
      <c r="Q12" s="16">
        <f>SUM(E12:P12)/12</f>
        <v>750</v>
      </c>
    </row>
    <row r="13" spans="1:17" x14ac:dyDescent="0.2">
      <c r="B13" t="s">
        <v>4</v>
      </c>
      <c r="E13" s="4">
        <f t="shared" ref="E13:P13" si="2">E11*E12</f>
        <v>11250</v>
      </c>
      <c r="F13" s="4">
        <f t="shared" si="2"/>
        <v>11250</v>
      </c>
      <c r="G13" s="4">
        <f t="shared" si="2"/>
        <v>11250</v>
      </c>
      <c r="H13" s="4">
        <f t="shared" si="2"/>
        <v>11250</v>
      </c>
      <c r="I13" s="4">
        <f t="shared" si="2"/>
        <v>11250</v>
      </c>
      <c r="J13" s="4">
        <f t="shared" si="2"/>
        <v>7500</v>
      </c>
      <c r="K13" s="4">
        <f t="shared" si="2"/>
        <v>7500</v>
      </c>
      <c r="L13" s="4">
        <f t="shared" si="2"/>
        <v>7500</v>
      </c>
      <c r="M13" s="4">
        <f t="shared" si="2"/>
        <v>7500</v>
      </c>
      <c r="N13" s="4">
        <f t="shared" si="2"/>
        <v>7500</v>
      </c>
      <c r="O13" s="4">
        <f t="shared" si="2"/>
        <v>3750</v>
      </c>
      <c r="P13" s="4">
        <f t="shared" si="2"/>
        <v>3750</v>
      </c>
      <c r="Q13" s="16">
        <f t="shared" ref="Q13" si="3">SUM(E13:P13)</f>
        <v>101250</v>
      </c>
    </row>
    <row r="14" spans="1:17" x14ac:dyDescent="0.2">
      <c r="Q14" s="13"/>
    </row>
    <row r="15" spans="1:17" x14ac:dyDescent="0.2">
      <c r="B15" s="1" t="s">
        <v>42</v>
      </c>
      <c r="C15" s="1"/>
      <c r="D15" s="1"/>
      <c r="Q15" s="13"/>
    </row>
    <row r="16" spans="1:17" x14ac:dyDescent="0.2">
      <c r="A16" s="5"/>
      <c r="B16" s="5" t="s">
        <v>2</v>
      </c>
      <c r="C16" s="5"/>
      <c r="D16" s="5"/>
      <c r="E16" s="6">
        <v>20</v>
      </c>
      <c r="F16" s="6">
        <f>E16</f>
        <v>20</v>
      </c>
      <c r="G16" s="6">
        <f t="shared" ref="G16:P16" si="4">F16</f>
        <v>20</v>
      </c>
      <c r="H16" s="6">
        <f t="shared" si="4"/>
        <v>20</v>
      </c>
      <c r="I16" s="6">
        <f t="shared" si="4"/>
        <v>20</v>
      </c>
      <c r="J16" s="6">
        <v>20</v>
      </c>
      <c r="K16" s="6">
        <f t="shared" si="4"/>
        <v>20</v>
      </c>
      <c r="L16" s="6">
        <f t="shared" si="4"/>
        <v>20</v>
      </c>
      <c r="M16" s="6">
        <f t="shared" si="4"/>
        <v>20</v>
      </c>
      <c r="N16" s="6">
        <f t="shared" si="4"/>
        <v>20</v>
      </c>
      <c r="O16" s="6">
        <v>10</v>
      </c>
      <c r="P16" s="6">
        <f t="shared" si="4"/>
        <v>10</v>
      </c>
      <c r="Q16" s="14">
        <f>SUM(E16:P16)</f>
        <v>220</v>
      </c>
    </row>
    <row r="17" spans="1:17" x14ac:dyDescent="0.2">
      <c r="B17" t="s">
        <v>3</v>
      </c>
      <c r="E17" s="4">
        <v>500</v>
      </c>
      <c r="F17" s="4">
        <f t="shared" ref="F17:P17" si="5">E17</f>
        <v>500</v>
      </c>
      <c r="G17" s="4">
        <f t="shared" si="5"/>
        <v>500</v>
      </c>
      <c r="H17" s="4">
        <f t="shared" si="5"/>
        <v>500</v>
      </c>
      <c r="I17" s="4">
        <f t="shared" si="5"/>
        <v>500</v>
      </c>
      <c r="J17" s="4">
        <f t="shared" si="5"/>
        <v>500</v>
      </c>
      <c r="K17" s="4">
        <f t="shared" si="5"/>
        <v>500</v>
      </c>
      <c r="L17" s="4">
        <f t="shared" si="5"/>
        <v>500</v>
      </c>
      <c r="M17" s="4">
        <f t="shared" si="5"/>
        <v>500</v>
      </c>
      <c r="N17" s="4">
        <f t="shared" si="5"/>
        <v>500</v>
      </c>
      <c r="O17" s="4">
        <f t="shared" si="5"/>
        <v>500</v>
      </c>
      <c r="P17" s="4">
        <f t="shared" si="5"/>
        <v>500</v>
      </c>
      <c r="Q17" s="16">
        <f>SUM(E17:P17)/12</f>
        <v>500</v>
      </c>
    </row>
    <row r="18" spans="1:17" x14ac:dyDescent="0.2">
      <c r="B18" t="s">
        <v>4</v>
      </c>
      <c r="E18" s="4">
        <f t="shared" ref="E18:P18" si="6">E16*E17</f>
        <v>10000</v>
      </c>
      <c r="F18" s="4">
        <f t="shared" si="6"/>
        <v>10000</v>
      </c>
      <c r="G18" s="4">
        <f t="shared" si="6"/>
        <v>10000</v>
      </c>
      <c r="H18" s="4">
        <f t="shared" si="6"/>
        <v>10000</v>
      </c>
      <c r="I18" s="4">
        <f t="shared" si="6"/>
        <v>10000</v>
      </c>
      <c r="J18" s="4">
        <f t="shared" si="6"/>
        <v>10000</v>
      </c>
      <c r="K18" s="4">
        <f t="shared" si="6"/>
        <v>10000</v>
      </c>
      <c r="L18" s="4">
        <f t="shared" si="6"/>
        <v>10000</v>
      </c>
      <c r="M18" s="4">
        <f t="shared" si="6"/>
        <v>10000</v>
      </c>
      <c r="N18" s="4">
        <f t="shared" si="6"/>
        <v>10000</v>
      </c>
      <c r="O18" s="4">
        <f t="shared" si="6"/>
        <v>5000</v>
      </c>
      <c r="P18" s="4">
        <f t="shared" si="6"/>
        <v>5000</v>
      </c>
      <c r="Q18" s="16">
        <f t="shared" ref="Q18" si="7">SUM(E18:P18)</f>
        <v>110000</v>
      </c>
    </row>
    <row r="19" spans="1:17" x14ac:dyDescent="0.2"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15"/>
    </row>
    <row r="20" spans="1:17" x14ac:dyDescent="0.2">
      <c r="B20" s="1" t="s">
        <v>43</v>
      </c>
      <c r="C20" s="1"/>
      <c r="D20" s="1"/>
      <c r="Q20" s="13"/>
    </row>
    <row r="21" spans="1:17" x14ac:dyDescent="0.2">
      <c r="A21" s="5"/>
      <c r="B21" s="5" t="s">
        <v>2</v>
      </c>
      <c r="C21" s="5"/>
      <c r="D21" s="5"/>
      <c r="E21" s="6">
        <v>20</v>
      </c>
      <c r="F21" s="6">
        <f>E21</f>
        <v>20</v>
      </c>
      <c r="G21" s="6">
        <f t="shared" ref="G21:P21" si="8">F21</f>
        <v>20</v>
      </c>
      <c r="H21" s="6">
        <f t="shared" si="8"/>
        <v>20</v>
      </c>
      <c r="I21" s="6">
        <f t="shared" si="8"/>
        <v>20</v>
      </c>
      <c r="J21" s="6">
        <v>40</v>
      </c>
      <c r="K21" s="6">
        <f t="shared" si="8"/>
        <v>40</v>
      </c>
      <c r="L21" s="6">
        <f t="shared" si="8"/>
        <v>40</v>
      </c>
      <c r="M21" s="6">
        <f t="shared" si="8"/>
        <v>40</v>
      </c>
      <c r="N21" s="6">
        <f t="shared" si="8"/>
        <v>40</v>
      </c>
      <c r="O21" s="6">
        <v>20</v>
      </c>
      <c r="P21" s="6">
        <f t="shared" si="8"/>
        <v>20</v>
      </c>
      <c r="Q21" s="14">
        <f>SUM(E21:P21)</f>
        <v>340</v>
      </c>
    </row>
    <row r="22" spans="1:17" x14ac:dyDescent="0.2">
      <c r="B22" t="s">
        <v>3</v>
      </c>
      <c r="E22" s="4">
        <v>250</v>
      </c>
      <c r="F22" s="4">
        <f t="shared" ref="F22:P22" si="9">E22</f>
        <v>250</v>
      </c>
      <c r="G22" s="4">
        <f t="shared" si="9"/>
        <v>250</v>
      </c>
      <c r="H22" s="4">
        <f t="shared" si="9"/>
        <v>250</v>
      </c>
      <c r="I22" s="4">
        <f t="shared" si="9"/>
        <v>250</v>
      </c>
      <c r="J22" s="4">
        <f t="shared" si="9"/>
        <v>250</v>
      </c>
      <c r="K22" s="4">
        <f t="shared" si="9"/>
        <v>250</v>
      </c>
      <c r="L22" s="4">
        <f t="shared" si="9"/>
        <v>250</v>
      </c>
      <c r="M22" s="4">
        <f t="shared" si="9"/>
        <v>250</v>
      </c>
      <c r="N22" s="4">
        <f t="shared" si="9"/>
        <v>250</v>
      </c>
      <c r="O22" s="4">
        <f t="shared" si="9"/>
        <v>250</v>
      </c>
      <c r="P22" s="4">
        <f t="shared" si="9"/>
        <v>250</v>
      </c>
      <c r="Q22" s="16">
        <f>SUM(E22:P22)/12</f>
        <v>250</v>
      </c>
    </row>
    <row r="23" spans="1:17" x14ac:dyDescent="0.2">
      <c r="B23" t="s">
        <v>4</v>
      </c>
      <c r="E23" s="4">
        <f t="shared" ref="E23:P23" si="10">E21*E22</f>
        <v>5000</v>
      </c>
      <c r="F23" s="4">
        <f t="shared" si="10"/>
        <v>5000</v>
      </c>
      <c r="G23" s="4">
        <f t="shared" si="10"/>
        <v>5000</v>
      </c>
      <c r="H23" s="4">
        <f t="shared" si="10"/>
        <v>5000</v>
      </c>
      <c r="I23" s="4">
        <f t="shared" si="10"/>
        <v>5000</v>
      </c>
      <c r="J23" s="4">
        <f t="shared" si="10"/>
        <v>10000</v>
      </c>
      <c r="K23" s="4">
        <f t="shared" si="10"/>
        <v>10000</v>
      </c>
      <c r="L23" s="4">
        <f t="shared" si="10"/>
        <v>10000</v>
      </c>
      <c r="M23" s="4">
        <f t="shared" si="10"/>
        <v>10000</v>
      </c>
      <c r="N23" s="4">
        <f t="shared" si="10"/>
        <v>10000</v>
      </c>
      <c r="O23" s="4">
        <f t="shared" si="10"/>
        <v>5000</v>
      </c>
      <c r="P23" s="4">
        <f t="shared" si="10"/>
        <v>5000</v>
      </c>
      <c r="Q23" s="16">
        <f t="shared" ref="Q23" si="11">SUM(E23:P23)</f>
        <v>85000</v>
      </c>
    </row>
    <row r="24" spans="1:17" x14ac:dyDescent="0.2">
      <c r="B24" s="1"/>
      <c r="C24" s="1"/>
      <c r="D24" s="1"/>
      <c r="Q24" s="13"/>
    </row>
    <row r="25" spans="1:17" x14ac:dyDescent="0.2">
      <c r="B25" s="1" t="s">
        <v>44</v>
      </c>
      <c r="C25" s="1"/>
      <c r="D25" s="1"/>
      <c r="Q25" s="13"/>
    </row>
    <row r="26" spans="1:17" x14ac:dyDescent="0.2">
      <c r="A26" s="5"/>
      <c r="B26" s="5" t="s">
        <v>2</v>
      </c>
      <c r="C26" s="5"/>
      <c r="D26" s="5"/>
      <c r="E26" s="6">
        <v>100</v>
      </c>
      <c r="F26" s="6">
        <f>E26</f>
        <v>100</v>
      </c>
      <c r="G26" s="6">
        <f t="shared" ref="G26:P26" si="12">F26</f>
        <v>100</v>
      </c>
      <c r="H26" s="6">
        <f t="shared" si="12"/>
        <v>100</v>
      </c>
      <c r="I26" s="6">
        <f t="shared" si="12"/>
        <v>100</v>
      </c>
      <c r="J26" s="6">
        <v>200</v>
      </c>
      <c r="K26" s="6">
        <f t="shared" si="12"/>
        <v>200</v>
      </c>
      <c r="L26" s="6">
        <f t="shared" si="12"/>
        <v>200</v>
      </c>
      <c r="M26" s="6">
        <f t="shared" si="12"/>
        <v>200</v>
      </c>
      <c r="N26" s="6">
        <f t="shared" si="12"/>
        <v>200</v>
      </c>
      <c r="O26" s="6">
        <v>100</v>
      </c>
      <c r="P26" s="6">
        <f t="shared" si="12"/>
        <v>100</v>
      </c>
      <c r="Q26" s="14">
        <f>SUM(E26:P26)</f>
        <v>1700</v>
      </c>
    </row>
    <row r="27" spans="1:17" x14ac:dyDescent="0.2">
      <c r="B27" t="s">
        <v>3</v>
      </c>
      <c r="E27" s="4">
        <v>500</v>
      </c>
      <c r="F27" s="4">
        <f t="shared" ref="F27:P27" si="13">E27</f>
        <v>500</v>
      </c>
      <c r="G27" s="4">
        <f t="shared" si="13"/>
        <v>500</v>
      </c>
      <c r="H27" s="4">
        <f t="shared" si="13"/>
        <v>500</v>
      </c>
      <c r="I27" s="4">
        <f t="shared" si="13"/>
        <v>500</v>
      </c>
      <c r="J27" s="4">
        <f t="shared" si="13"/>
        <v>500</v>
      </c>
      <c r="K27" s="4">
        <f t="shared" si="13"/>
        <v>500</v>
      </c>
      <c r="L27" s="4">
        <f t="shared" si="13"/>
        <v>500</v>
      </c>
      <c r="M27" s="4">
        <f t="shared" si="13"/>
        <v>500</v>
      </c>
      <c r="N27" s="4">
        <f t="shared" si="13"/>
        <v>500</v>
      </c>
      <c r="O27" s="4">
        <f t="shared" si="13"/>
        <v>500</v>
      </c>
      <c r="P27" s="4">
        <f t="shared" si="13"/>
        <v>500</v>
      </c>
      <c r="Q27" s="16">
        <f>SUM(E27:P27)/12</f>
        <v>500</v>
      </c>
    </row>
    <row r="28" spans="1:17" x14ac:dyDescent="0.2">
      <c r="B28" t="s">
        <v>4</v>
      </c>
      <c r="E28" s="4">
        <f t="shared" ref="E28:P28" si="14">E26*E27</f>
        <v>50000</v>
      </c>
      <c r="F28" s="4">
        <f t="shared" si="14"/>
        <v>50000</v>
      </c>
      <c r="G28" s="4">
        <f t="shared" si="14"/>
        <v>50000</v>
      </c>
      <c r="H28" s="4">
        <f t="shared" si="14"/>
        <v>50000</v>
      </c>
      <c r="I28" s="4">
        <f t="shared" si="14"/>
        <v>50000</v>
      </c>
      <c r="J28" s="4">
        <f t="shared" si="14"/>
        <v>100000</v>
      </c>
      <c r="K28" s="4">
        <f t="shared" si="14"/>
        <v>100000</v>
      </c>
      <c r="L28" s="4">
        <f t="shared" si="14"/>
        <v>100000</v>
      </c>
      <c r="M28" s="4">
        <f t="shared" si="14"/>
        <v>100000</v>
      </c>
      <c r="N28" s="4">
        <f t="shared" si="14"/>
        <v>100000</v>
      </c>
      <c r="O28" s="4">
        <f t="shared" si="14"/>
        <v>50000</v>
      </c>
      <c r="P28" s="4">
        <f t="shared" si="14"/>
        <v>50000</v>
      </c>
      <c r="Q28" s="16">
        <f t="shared" ref="Q28" si="15">SUM(E28:P28)</f>
        <v>850000</v>
      </c>
    </row>
    <row r="29" spans="1:17" x14ac:dyDescent="0.2">
      <c r="B29" s="1"/>
      <c r="C29" s="1"/>
      <c r="D29" s="1"/>
      <c r="Q29" s="13"/>
    </row>
    <row r="30" spans="1:17" x14ac:dyDescent="0.2">
      <c r="B30" s="1" t="s">
        <v>5</v>
      </c>
      <c r="C30" s="1"/>
      <c r="D30" s="1"/>
      <c r="Q30" s="13"/>
    </row>
    <row r="31" spans="1:17" x14ac:dyDescent="0.2">
      <c r="A31" s="5"/>
      <c r="B31" s="5" t="s">
        <v>2</v>
      </c>
      <c r="C31" s="5"/>
      <c r="D31" s="5"/>
      <c r="E31" s="6">
        <v>50</v>
      </c>
      <c r="F31" s="6">
        <f>E31</f>
        <v>50</v>
      </c>
      <c r="G31" s="6">
        <f t="shared" ref="G31:P31" si="16">F31</f>
        <v>50</v>
      </c>
      <c r="H31" s="6">
        <f t="shared" si="16"/>
        <v>50</v>
      </c>
      <c r="I31" s="6">
        <f t="shared" si="16"/>
        <v>50</v>
      </c>
      <c r="J31" s="6">
        <f t="shared" si="16"/>
        <v>50</v>
      </c>
      <c r="K31" s="6">
        <f t="shared" si="16"/>
        <v>50</v>
      </c>
      <c r="L31" s="6">
        <f t="shared" si="16"/>
        <v>50</v>
      </c>
      <c r="M31" s="6">
        <f t="shared" si="16"/>
        <v>50</v>
      </c>
      <c r="N31" s="6">
        <f t="shared" si="16"/>
        <v>50</v>
      </c>
      <c r="O31" s="6">
        <f t="shared" si="16"/>
        <v>50</v>
      </c>
      <c r="P31" s="6">
        <f t="shared" si="16"/>
        <v>50</v>
      </c>
      <c r="Q31" s="14">
        <f>SUM(E31:P31)</f>
        <v>600</v>
      </c>
    </row>
    <row r="32" spans="1:17" x14ac:dyDescent="0.2">
      <c r="B32" t="s">
        <v>3</v>
      </c>
      <c r="E32" s="4">
        <v>400</v>
      </c>
      <c r="F32" s="4">
        <f t="shared" ref="F32:P32" si="17">E32</f>
        <v>400</v>
      </c>
      <c r="G32" s="4">
        <f t="shared" si="17"/>
        <v>400</v>
      </c>
      <c r="H32" s="4">
        <f t="shared" si="17"/>
        <v>400</v>
      </c>
      <c r="I32" s="4">
        <f t="shared" si="17"/>
        <v>400</v>
      </c>
      <c r="J32" s="4">
        <f t="shared" si="17"/>
        <v>400</v>
      </c>
      <c r="K32" s="4">
        <f t="shared" si="17"/>
        <v>400</v>
      </c>
      <c r="L32" s="4">
        <f t="shared" si="17"/>
        <v>400</v>
      </c>
      <c r="M32" s="4">
        <f t="shared" si="17"/>
        <v>400</v>
      </c>
      <c r="N32" s="4">
        <f t="shared" si="17"/>
        <v>400</v>
      </c>
      <c r="O32" s="4">
        <f t="shared" si="17"/>
        <v>400</v>
      </c>
      <c r="P32" s="4">
        <f t="shared" si="17"/>
        <v>400</v>
      </c>
      <c r="Q32" s="16">
        <f>SUM(E32:P32)/12</f>
        <v>400</v>
      </c>
    </row>
    <row r="33" spans="1:17" x14ac:dyDescent="0.2">
      <c r="B33" t="s">
        <v>4</v>
      </c>
      <c r="E33" s="4">
        <f t="shared" ref="E33:P33" si="18">E31*E32</f>
        <v>20000</v>
      </c>
      <c r="F33" s="4">
        <f t="shared" si="18"/>
        <v>20000</v>
      </c>
      <c r="G33" s="4">
        <f t="shared" si="18"/>
        <v>20000</v>
      </c>
      <c r="H33" s="4">
        <f t="shared" si="18"/>
        <v>20000</v>
      </c>
      <c r="I33" s="4">
        <f t="shared" si="18"/>
        <v>20000</v>
      </c>
      <c r="J33" s="4">
        <f t="shared" si="18"/>
        <v>20000</v>
      </c>
      <c r="K33" s="4">
        <f t="shared" si="18"/>
        <v>20000</v>
      </c>
      <c r="L33" s="4">
        <f t="shared" si="18"/>
        <v>20000</v>
      </c>
      <c r="M33" s="4">
        <f t="shared" si="18"/>
        <v>20000</v>
      </c>
      <c r="N33" s="4">
        <f t="shared" si="18"/>
        <v>20000</v>
      </c>
      <c r="O33" s="4">
        <f t="shared" si="18"/>
        <v>20000</v>
      </c>
      <c r="P33" s="4">
        <f t="shared" si="18"/>
        <v>20000</v>
      </c>
      <c r="Q33" s="16">
        <f t="shared" ref="Q33" si="19">SUM(E33:P33)</f>
        <v>240000</v>
      </c>
    </row>
    <row r="34" spans="1:17" x14ac:dyDescent="0.2">
      <c r="B34" s="1"/>
      <c r="C34" s="1"/>
      <c r="D34" s="1"/>
      <c r="Q34" s="13"/>
    </row>
    <row r="35" spans="1:17" x14ac:dyDescent="0.2">
      <c r="B35" s="1" t="s">
        <v>6</v>
      </c>
      <c r="C35" s="1"/>
      <c r="D35" s="1"/>
      <c r="Q35" s="13"/>
    </row>
    <row r="36" spans="1:17" x14ac:dyDescent="0.2">
      <c r="A36" s="5"/>
      <c r="B36" s="5" t="s">
        <v>2</v>
      </c>
      <c r="C36" s="5"/>
      <c r="D36" s="5"/>
      <c r="E36" s="6">
        <v>50</v>
      </c>
      <c r="F36" s="6">
        <f>E36</f>
        <v>50</v>
      </c>
      <c r="G36" s="6">
        <f t="shared" ref="G36:P36" si="20">F36</f>
        <v>50</v>
      </c>
      <c r="H36" s="6">
        <f t="shared" si="20"/>
        <v>50</v>
      </c>
      <c r="I36" s="6">
        <f t="shared" si="20"/>
        <v>50</v>
      </c>
      <c r="J36" s="6">
        <f t="shared" si="20"/>
        <v>50</v>
      </c>
      <c r="K36" s="6">
        <f t="shared" si="20"/>
        <v>50</v>
      </c>
      <c r="L36" s="6">
        <f t="shared" si="20"/>
        <v>50</v>
      </c>
      <c r="M36" s="6">
        <f t="shared" si="20"/>
        <v>50</v>
      </c>
      <c r="N36" s="6">
        <f t="shared" si="20"/>
        <v>50</v>
      </c>
      <c r="O36" s="6">
        <f t="shared" si="20"/>
        <v>50</v>
      </c>
      <c r="P36" s="6">
        <f t="shared" si="20"/>
        <v>50</v>
      </c>
      <c r="Q36" s="14">
        <f>SUM(E36:P36)</f>
        <v>600</v>
      </c>
    </row>
    <row r="37" spans="1:17" x14ac:dyDescent="0.2">
      <c r="B37" t="s">
        <v>3</v>
      </c>
      <c r="E37" s="4">
        <v>400</v>
      </c>
      <c r="F37" s="4">
        <f t="shared" ref="F37:P37" si="21">E37</f>
        <v>400</v>
      </c>
      <c r="G37" s="4">
        <f t="shared" si="21"/>
        <v>400</v>
      </c>
      <c r="H37" s="4">
        <f t="shared" si="21"/>
        <v>400</v>
      </c>
      <c r="I37" s="4">
        <f t="shared" si="21"/>
        <v>400</v>
      </c>
      <c r="J37" s="4">
        <f t="shared" si="21"/>
        <v>400</v>
      </c>
      <c r="K37" s="4">
        <f t="shared" si="21"/>
        <v>400</v>
      </c>
      <c r="L37" s="4">
        <f t="shared" si="21"/>
        <v>400</v>
      </c>
      <c r="M37" s="4">
        <f t="shared" si="21"/>
        <v>400</v>
      </c>
      <c r="N37" s="4">
        <f t="shared" si="21"/>
        <v>400</v>
      </c>
      <c r="O37" s="4">
        <f t="shared" si="21"/>
        <v>400</v>
      </c>
      <c r="P37" s="4">
        <f t="shared" si="21"/>
        <v>400</v>
      </c>
      <c r="Q37" s="16">
        <f>SUM(E37:P37)/12</f>
        <v>400</v>
      </c>
    </row>
    <row r="38" spans="1:17" x14ac:dyDescent="0.2">
      <c r="B38" t="s">
        <v>4</v>
      </c>
      <c r="E38" s="4">
        <f t="shared" ref="E38:P38" si="22">E36*E37</f>
        <v>20000</v>
      </c>
      <c r="F38" s="4">
        <f t="shared" si="22"/>
        <v>20000</v>
      </c>
      <c r="G38" s="4">
        <f t="shared" si="22"/>
        <v>20000</v>
      </c>
      <c r="H38" s="4">
        <f t="shared" si="22"/>
        <v>20000</v>
      </c>
      <c r="I38" s="4">
        <f t="shared" si="22"/>
        <v>20000</v>
      </c>
      <c r="J38" s="4">
        <f t="shared" si="22"/>
        <v>20000</v>
      </c>
      <c r="K38" s="4">
        <f t="shared" si="22"/>
        <v>20000</v>
      </c>
      <c r="L38" s="4">
        <f t="shared" si="22"/>
        <v>20000</v>
      </c>
      <c r="M38" s="4">
        <f t="shared" si="22"/>
        <v>20000</v>
      </c>
      <c r="N38" s="4">
        <f t="shared" si="22"/>
        <v>20000</v>
      </c>
      <c r="O38" s="4">
        <f t="shared" si="22"/>
        <v>20000</v>
      </c>
      <c r="P38" s="4">
        <f t="shared" si="22"/>
        <v>20000</v>
      </c>
      <c r="Q38" s="16">
        <f t="shared" ref="Q38" si="23">SUM(E38:P38)</f>
        <v>240000</v>
      </c>
    </row>
    <row r="39" spans="1:17" x14ac:dyDescent="0.2">
      <c r="B39" s="1"/>
      <c r="C39" s="1"/>
      <c r="D39" s="1"/>
      <c r="Q39" s="13"/>
    </row>
    <row r="40" spans="1:17" x14ac:dyDescent="0.2">
      <c r="B40" s="1" t="s">
        <v>7</v>
      </c>
      <c r="C40" s="1"/>
      <c r="D40" s="1"/>
      <c r="Q40" s="13"/>
    </row>
    <row r="41" spans="1:17" x14ac:dyDescent="0.2">
      <c r="A41" s="5"/>
      <c r="B41" s="5" t="s">
        <v>2</v>
      </c>
      <c r="C41" s="5"/>
      <c r="D41" s="5"/>
      <c r="E41" s="6">
        <v>20</v>
      </c>
      <c r="F41" s="6">
        <f>E41</f>
        <v>20</v>
      </c>
      <c r="G41" s="6">
        <f t="shared" ref="G41:P41" si="24">F41</f>
        <v>20</v>
      </c>
      <c r="H41" s="6">
        <f t="shared" si="24"/>
        <v>20</v>
      </c>
      <c r="I41" s="6">
        <f t="shared" si="24"/>
        <v>20</v>
      </c>
      <c r="J41" s="6">
        <f t="shared" si="24"/>
        <v>20</v>
      </c>
      <c r="K41" s="6">
        <f t="shared" si="24"/>
        <v>20</v>
      </c>
      <c r="L41" s="6">
        <f t="shared" si="24"/>
        <v>20</v>
      </c>
      <c r="M41" s="6">
        <f t="shared" si="24"/>
        <v>20</v>
      </c>
      <c r="N41" s="6">
        <f t="shared" si="24"/>
        <v>20</v>
      </c>
      <c r="O41" s="6">
        <f t="shared" si="24"/>
        <v>20</v>
      </c>
      <c r="P41" s="6">
        <f t="shared" si="24"/>
        <v>20</v>
      </c>
      <c r="Q41" s="14">
        <f>SUM(E41:P41)</f>
        <v>240</v>
      </c>
    </row>
    <row r="42" spans="1:17" x14ac:dyDescent="0.2">
      <c r="B42" t="s">
        <v>3</v>
      </c>
      <c r="E42" s="4">
        <v>300</v>
      </c>
      <c r="F42" s="4">
        <f t="shared" ref="F42:P42" si="25">E42</f>
        <v>300</v>
      </c>
      <c r="G42" s="4">
        <f t="shared" si="25"/>
        <v>300</v>
      </c>
      <c r="H42" s="4">
        <f t="shared" si="25"/>
        <v>300</v>
      </c>
      <c r="I42" s="4">
        <f t="shared" si="25"/>
        <v>300</v>
      </c>
      <c r="J42" s="4">
        <f t="shared" si="25"/>
        <v>300</v>
      </c>
      <c r="K42" s="4">
        <f t="shared" si="25"/>
        <v>300</v>
      </c>
      <c r="L42" s="4">
        <f t="shared" si="25"/>
        <v>300</v>
      </c>
      <c r="M42" s="4">
        <f t="shared" si="25"/>
        <v>300</v>
      </c>
      <c r="N42" s="4">
        <f t="shared" si="25"/>
        <v>300</v>
      </c>
      <c r="O42" s="4">
        <f t="shared" si="25"/>
        <v>300</v>
      </c>
      <c r="P42" s="4">
        <f t="shared" si="25"/>
        <v>300</v>
      </c>
      <c r="Q42" s="16">
        <f>SUM(E42:P42)/12</f>
        <v>300</v>
      </c>
    </row>
    <row r="43" spans="1:17" x14ac:dyDescent="0.2">
      <c r="B43" t="s">
        <v>4</v>
      </c>
      <c r="E43" s="4">
        <f t="shared" ref="E43:P43" si="26">E41*E42</f>
        <v>6000</v>
      </c>
      <c r="F43" s="4">
        <f t="shared" si="26"/>
        <v>6000</v>
      </c>
      <c r="G43" s="4">
        <f t="shared" si="26"/>
        <v>6000</v>
      </c>
      <c r="H43" s="4">
        <f t="shared" si="26"/>
        <v>6000</v>
      </c>
      <c r="I43" s="4">
        <f t="shared" si="26"/>
        <v>6000</v>
      </c>
      <c r="J43" s="4">
        <f t="shared" si="26"/>
        <v>6000</v>
      </c>
      <c r="K43" s="4">
        <f t="shared" si="26"/>
        <v>6000</v>
      </c>
      <c r="L43" s="4">
        <f t="shared" si="26"/>
        <v>6000</v>
      </c>
      <c r="M43" s="4">
        <f t="shared" si="26"/>
        <v>6000</v>
      </c>
      <c r="N43" s="4">
        <f t="shared" si="26"/>
        <v>6000</v>
      </c>
      <c r="O43" s="4">
        <f t="shared" si="26"/>
        <v>6000</v>
      </c>
      <c r="P43" s="4">
        <f t="shared" si="26"/>
        <v>6000</v>
      </c>
      <c r="Q43" s="16">
        <f t="shared" ref="Q43" si="27">SUM(E43:P43)</f>
        <v>72000</v>
      </c>
    </row>
    <row r="44" spans="1:17" x14ac:dyDescent="0.2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16"/>
    </row>
    <row r="45" spans="1:17" x14ac:dyDescent="0.2">
      <c r="B45" s="1" t="s">
        <v>8</v>
      </c>
      <c r="C45" s="1"/>
      <c r="D45" s="1"/>
      <c r="Q45" s="13"/>
    </row>
    <row r="46" spans="1:17" x14ac:dyDescent="0.2">
      <c r="A46" s="5"/>
      <c r="B46" s="5" t="s">
        <v>2</v>
      </c>
      <c r="C46" s="5"/>
      <c r="D46" s="5"/>
      <c r="E46" s="6">
        <v>10</v>
      </c>
      <c r="F46" s="6">
        <f>E46</f>
        <v>10</v>
      </c>
      <c r="G46" s="6">
        <f t="shared" ref="G46:P46" si="28">F46</f>
        <v>10</v>
      </c>
      <c r="H46" s="6">
        <f t="shared" si="28"/>
        <v>10</v>
      </c>
      <c r="I46" s="6">
        <f t="shared" si="28"/>
        <v>10</v>
      </c>
      <c r="J46" s="6">
        <f t="shared" si="28"/>
        <v>10</v>
      </c>
      <c r="K46" s="6">
        <f t="shared" si="28"/>
        <v>10</v>
      </c>
      <c r="L46" s="6">
        <f t="shared" si="28"/>
        <v>10</v>
      </c>
      <c r="M46" s="6">
        <f t="shared" si="28"/>
        <v>10</v>
      </c>
      <c r="N46" s="6">
        <f t="shared" si="28"/>
        <v>10</v>
      </c>
      <c r="O46" s="6">
        <f t="shared" si="28"/>
        <v>10</v>
      </c>
      <c r="P46" s="6">
        <f t="shared" si="28"/>
        <v>10</v>
      </c>
      <c r="Q46" s="14">
        <f>SUM(E46:P46)</f>
        <v>120</v>
      </c>
    </row>
    <row r="47" spans="1:17" x14ac:dyDescent="0.2">
      <c r="B47" t="s">
        <v>3</v>
      </c>
      <c r="E47" s="4">
        <v>250</v>
      </c>
      <c r="F47" s="4">
        <f t="shared" ref="F47:P47" si="29">E47</f>
        <v>250</v>
      </c>
      <c r="G47" s="4">
        <f t="shared" si="29"/>
        <v>250</v>
      </c>
      <c r="H47" s="4">
        <f t="shared" si="29"/>
        <v>250</v>
      </c>
      <c r="I47" s="4">
        <f t="shared" si="29"/>
        <v>250</v>
      </c>
      <c r="J47" s="4">
        <f t="shared" si="29"/>
        <v>250</v>
      </c>
      <c r="K47" s="4">
        <f t="shared" si="29"/>
        <v>250</v>
      </c>
      <c r="L47" s="4">
        <f t="shared" si="29"/>
        <v>250</v>
      </c>
      <c r="M47" s="4">
        <f t="shared" si="29"/>
        <v>250</v>
      </c>
      <c r="N47" s="4">
        <f t="shared" si="29"/>
        <v>250</v>
      </c>
      <c r="O47" s="4">
        <f t="shared" si="29"/>
        <v>250</v>
      </c>
      <c r="P47" s="4">
        <f t="shared" si="29"/>
        <v>250</v>
      </c>
      <c r="Q47" s="16">
        <f>SUM(E47:P47)/12</f>
        <v>250</v>
      </c>
    </row>
    <row r="48" spans="1:17" x14ac:dyDescent="0.2">
      <c r="B48" t="s">
        <v>4</v>
      </c>
      <c r="E48" s="4">
        <f t="shared" ref="E48:P48" si="30">E46*E47</f>
        <v>2500</v>
      </c>
      <c r="F48" s="4">
        <f t="shared" si="30"/>
        <v>2500</v>
      </c>
      <c r="G48" s="4">
        <f t="shared" si="30"/>
        <v>2500</v>
      </c>
      <c r="H48" s="4">
        <f t="shared" si="30"/>
        <v>2500</v>
      </c>
      <c r="I48" s="4">
        <f t="shared" si="30"/>
        <v>2500</v>
      </c>
      <c r="J48" s="4">
        <f t="shared" si="30"/>
        <v>2500</v>
      </c>
      <c r="K48" s="4">
        <f t="shared" si="30"/>
        <v>2500</v>
      </c>
      <c r="L48" s="4">
        <f t="shared" si="30"/>
        <v>2500</v>
      </c>
      <c r="M48" s="4">
        <f t="shared" si="30"/>
        <v>2500</v>
      </c>
      <c r="N48" s="4">
        <f t="shared" si="30"/>
        <v>2500</v>
      </c>
      <c r="O48" s="4">
        <f t="shared" si="30"/>
        <v>2500</v>
      </c>
      <c r="P48" s="4">
        <f t="shared" si="30"/>
        <v>2500</v>
      </c>
      <c r="Q48" s="16">
        <f t="shared" ref="Q48" si="31">SUM(E48:P48)</f>
        <v>30000</v>
      </c>
    </row>
    <row r="49" spans="1:17" x14ac:dyDescent="0.2"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58"/>
    </row>
    <row r="50" spans="1:17" x14ac:dyDescent="0.2">
      <c r="B50" s="1" t="s">
        <v>9</v>
      </c>
      <c r="C50" s="1"/>
      <c r="D50" s="1"/>
      <c r="Q50" s="13"/>
    </row>
    <row r="51" spans="1:17" x14ac:dyDescent="0.2">
      <c r="A51" s="5"/>
      <c r="B51" s="5" t="s">
        <v>2</v>
      </c>
      <c r="C51" s="5"/>
      <c r="D51" s="5"/>
      <c r="E51" s="6">
        <v>25</v>
      </c>
      <c r="F51" s="6">
        <f>E51</f>
        <v>25</v>
      </c>
      <c r="G51" s="6">
        <f t="shared" ref="G51:P51" si="32">F51</f>
        <v>25</v>
      </c>
      <c r="H51" s="6">
        <f t="shared" si="32"/>
        <v>25</v>
      </c>
      <c r="I51" s="6">
        <f t="shared" si="32"/>
        <v>25</v>
      </c>
      <c r="J51" s="6">
        <f t="shared" si="32"/>
        <v>25</v>
      </c>
      <c r="K51" s="6">
        <f t="shared" si="32"/>
        <v>25</v>
      </c>
      <c r="L51" s="6">
        <f t="shared" si="32"/>
        <v>25</v>
      </c>
      <c r="M51" s="6">
        <f t="shared" si="32"/>
        <v>25</v>
      </c>
      <c r="N51" s="6">
        <f t="shared" si="32"/>
        <v>25</v>
      </c>
      <c r="O51" s="6">
        <f t="shared" si="32"/>
        <v>25</v>
      </c>
      <c r="P51" s="6">
        <f t="shared" si="32"/>
        <v>25</v>
      </c>
      <c r="Q51" s="14">
        <f>SUM(E51:P51)</f>
        <v>300</v>
      </c>
    </row>
    <row r="52" spans="1:17" x14ac:dyDescent="0.2">
      <c r="B52" t="s">
        <v>3</v>
      </c>
      <c r="E52" s="4">
        <v>250</v>
      </c>
      <c r="F52" s="4">
        <f t="shared" ref="F52:P52" si="33">E52</f>
        <v>250</v>
      </c>
      <c r="G52" s="4">
        <f t="shared" si="33"/>
        <v>250</v>
      </c>
      <c r="H52" s="4">
        <f t="shared" si="33"/>
        <v>250</v>
      </c>
      <c r="I52" s="4">
        <f t="shared" si="33"/>
        <v>250</v>
      </c>
      <c r="J52" s="4">
        <f t="shared" si="33"/>
        <v>250</v>
      </c>
      <c r="K52" s="4">
        <f t="shared" si="33"/>
        <v>250</v>
      </c>
      <c r="L52" s="4">
        <f t="shared" si="33"/>
        <v>250</v>
      </c>
      <c r="M52" s="4">
        <f t="shared" si="33"/>
        <v>250</v>
      </c>
      <c r="N52" s="4">
        <f t="shared" si="33"/>
        <v>250</v>
      </c>
      <c r="O52" s="4">
        <f t="shared" si="33"/>
        <v>250</v>
      </c>
      <c r="P52" s="4">
        <f t="shared" si="33"/>
        <v>250</v>
      </c>
      <c r="Q52" s="16">
        <f>SUM(E52:P52)/12</f>
        <v>250</v>
      </c>
    </row>
    <row r="53" spans="1:17" x14ac:dyDescent="0.2">
      <c r="B53" t="s">
        <v>4</v>
      </c>
      <c r="E53" s="4">
        <f t="shared" ref="E53:P53" si="34">E51*E52</f>
        <v>6250</v>
      </c>
      <c r="F53" s="4">
        <f t="shared" si="34"/>
        <v>6250</v>
      </c>
      <c r="G53" s="4">
        <f t="shared" si="34"/>
        <v>6250</v>
      </c>
      <c r="H53" s="4">
        <f t="shared" si="34"/>
        <v>6250</v>
      </c>
      <c r="I53" s="4">
        <f t="shared" si="34"/>
        <v>6250</v>
      </c>
      <c r="J53" s="4">
        <f t="shared" si="34"/>
        <v>6250</v>
      </c>
      <c r="K53" s="4">
        <f t="shared" si="34"/>
        <v>6250</v>
      </c>
      <c r="L53" s="4">
        <f t="shared" si="34"/>
        <v>6250</v>
      </c>
      <c r="M53" s="4">
        <f t="shared" si="34"/>
        <v>6250</v>
      </c>
      <c r="N53" s="4">
        <f t="shared" si="34"/>
        <v>6250</v>
      </c>
      <c r="O53" s="4">
        <f t="shared" si="34"/>
        <v>6250</v>
      </c>
      <c r="P53" s="4">
        <f t="shared" si="34"/>
        <v>6250</v>
      </c>
      <c r="Q53" s="16">
        <f t="shared" ref="Q53" si="35">SUM(E53:P53)</f>
        <v>75000</v>
      </c>
    </row>
    <row r="54" spans="1:17" x14ac:dyDescent="0.2">
      <c r="Q54" s="13"/>
    </row>
    <row r="55" spans="1:17" x14ac:dyDescent="0.2">
      <c r="B55" s="1" t="s">
        <v>10</v>
      </c>
      <c r="C55" s="1"/>
      <c r="D55" s="1"/>
      <c r="Q55" s="13"/>
    </row>
    <row r="56" spans="1:17" x14ac:dyDescent="0.2">
      <c r="A56" s="5"/>
      <c r="B56" s="5" t="s">
        <v>2</v>
      </c>
      <c r="C56" s="5"/>
      <c r="D56" s="5"/>
      <c r="E56" s="6">
        <v>20</v>
      </c>
      <c r="F56" s="6">
        <f>E56</f>
        <v>20</v>
      </c>
      <c r="G56" s="6">
        <f t="shared" ref="G56:P56" si="36">F56</f>
        <v>20</v>
      </c>
      <c r="H56" s="6">
        <f t="shared" si="36"/>
        <v>20</v>
      </c>
      <c r="I56" s="6">
        <f t="shared" si="36"/>
        <v>20</v>
      </c>
      <c r="J56" s="6">
        <f t="shared" si="36"/>
        <v>20</v>
      </c>
      <c r="K56" s="6">
        <f t="shared" si="36"/>
        <v>20</v>
      </c>
      <c r="L56" s="6">
        <f t="shared" si="36"/>
        <v>20</v>
      </c>
      <c r="M56" s="6">
        <f t="shared" si="36"/>
        <v>20</v>
      </c>
      <c r="N56" s="6">
        <f t="shared" si="36"/>
        <v>20</v>
      </c>
      <c r="O56" s="6">
        <f t="shared" si="36"/>
        <v>20</v>
      </c>
      <c r="P56" s="6">
        <f t="shared" si="36"/>
        <v>20</v>
      </c>
      <c r="Q56" s="14">
        <f>SUM(E56:P56)</f>
        <v>240</v>
      </c>
    </row>
    <row r="57" spans="1:17" x14ac:dyDescent="0.2">
      <c r="B57" t="s">
        <v>3</v>
      </c>
      <c r="E57" s="4">
        <v>500</v>
      </c>
      <c r="F57" s="4">
        <f t="shared" ref="F57:P57" si="37">E57</f>
        <v>500</v>
      </c>
      <c r="G57" s="4">
        <f t="shared" si="37"/>
        <v>500</v>
      </c>
      <c r="H57" s="4">
        <f t="shared" si="37"/>
        <v>500</v>
      </c>
      <c r="I57" s="4">
        <f t="shared" si="37"/>
        <v>500</v>
      </c>
      <c r="J57" s="4">
        <f t="shared" si="37"/>
        <v>500</v>
      </c>
      <c r="K57" s="4">
        <f t="shared" si="37"/>
        <v>500</v>
      </c>
      <c r="L57" s="4">
        <f t="shared" si="37"/>
        <v>500</v>
      </c>
      <c r="M57" s="4">
        <f t="shared" si="37"/>
        <v>500</v>
      </c>
      <c r="N57" s="4">
        <f t="shared" si="37"/>
        <v>500</v>
      </c>
      <c r="O57" s="4">
        <f t="shared" si="37"/>
        <v>500</v>
      </c>
      <c r="P57" s="4">
        <f t="shared" si="37"/>
        <v>500</v>
      </c>
      <c r="Q57" s="16">
        <f>SUM(E57:P57)/12</f>
        <v>500</v>
      </c>
    </row>
    <row r="58" spans="1:17" x14ac:dyDescent="0.2">
      <c r="B58" t="s">
        <v>4</v>
      </c>
      <c r="E58" s="4">
        <f t="shared" ref="E58:P58" si="38">E56*E57</f>
        <v>10000</v>
      </c>
      <c r="F58" s="4">
        <f t="shared" si="38"/>
        <v>10000</v>
      </c>
      <c r="G58" s="4">
        <f t="shared" si="38"/>
        <v>10000</v>
      </c>
      <c r="H58" s="4">
        <f t="shared" si="38"/>
        <v>10000</v>
      </c>
      <c r="I58" s="4">
        <f t="shared" si="38"/>
        <v>10000</v>
      </c>
      <c r="J58" s="4">
        <f t="shared" si="38"/>
        <v>10000</v>
      </c>
      <c r="K58" s="4">
        <f t="shared" si="38"/>
        <v>10000</v>
      </c>
      <c r="L58" s="4">
        <f t="shared" si="38"/>
        <v>10000</v>
      </c>
      <c r="M58" s="4">
        <f t="shared" si="38"/>
        <v>10000</v>
      </c>
      <c r="N58" s="4">
        <f t="shared" si="38"/>
        <v>10000</v>
      </c>
      <c r="O58" s="4">
        <f t="shared" si="38"/>
        <v>10000</v>
      </c>
      <c r="P58" s="4">
        <f t="shared" si="38"/>
        <v>10000</v>
      </c>
      <c r="Q58" s="16">
        <f t="shared" ref="Q58" si="39">SUM(E58:P58)</f>
        <v>120000</v>
      </c>
    </row>
    <row r="59" spans="1:17" ht="16" thickBot="1" x14ac:dyDescent="0.25"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16"/>
    </row>
    <row r="60" spans="1:17" ht="19" thickBot="1" x14ac:dyDescent="0.25">
      <c r="B60" s="51" t="s">
        <v>4</v>
      </c>
      <c r="C60" s="43"/>
      <c r="D60" s="43"/>
      <c r="E60" s="44">
        <f t="shared" ref="E60:P60" si="40">E13+E18+E23+E28+E33+E38+E43+E48+E53+E58</f>
        <v>141000</v>
      </c>
      <c r="F60" s="44">
        <f t="shared" si="40"/>
        <v>141000</v>
      </c>
      <c r="G60" s="44">
        <f t="shared" si="40"/>
        <v>141000</v>
      </c>
      <c r="H60" s="44">
        <f t="shared" si="40"/>
        <v>141000</v>
      </c>
      <c r="I60" s="44">
        <f t="shared" si="40"/>
        <v>141000</v>
      </c>
      <c r="J60" s="44">
        <f t="shared" si="40"/>
        <v>192250</v>
      </c>
      <c r="K60" s="44">
        <f t="shared" si="40"/>
        <v>192250</v>
      </c>
      <c r="L60" s="44">
        <f t="shared" si="40"/>
        <v>192250</v>
      </c>
      <c r="M60" s="44">
        <f t="shared" si="40"/>
        <v>192250</v>
      </c>
      <c r="N60" s="44">
        <f t="shared" si="40"/>
        <v>192250</v>
      </c>
      <c r="O60" s="44">
        <f t="shared" si="40"/>
        <v>128500</v>
      </c>
      <c r="P60" s="44">
        <f t="shared" si="40"/>
        <v>128500</v>
      </c>
      <c r="Q60" s="45">
        <f>SUM(E60:P60)</f>
        <v>1923250</v>
      </c>
    </row>
    <row r="61" spans="1:17" x14ac:dyDescent="0.2">
      <c r="B61" s="19"/>
      <c r="C61" s="19"/>
      <c r="D61" s="19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16"/>
    </row>
    <row r="62" spans="1:17" ht="18" x14ac:dyDescent="0.2">
      <c r="B62" s="52" t="s">
        <v>11</v>
      </c>
      <c r="C62" s="18"/>
      <c r="D62" s="18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16"/>
    </row>
    <row r="63" spans="1:17" x14ac:dyDescent="0.2">
      <c r="Q63" s="13"/>
    </row>
    <row r="64" spans="1:17" ht="16" x14ac:dyDescent="0.2">
      <c r="B64" s="48" t="s">
        <v>50</v>
      </c>
      <c r="C64" s="3"/>
      <c r="D64" s="3"/>
      <c r="Q64" s="13"/>
    </row>
    <row r="65" spans="1:17" ht="16" x14ac:dyDescent="0.2">
      <c r="A65" s="3"/>
      <c r="Q65" s="13"/>
    </row>
    <row r="66" spans="1:17" ht="16" x14ac:dyDescent="0.2">
      <c r="A66" s="3"/>
      <c r="B66" s="1" t="s">
        <v>59</v>
      </c>
      <c r="C66" s="1"/>
      <c r="D66" s="1"/>
      <c r="E66" s="4">
        <v>200</v>
      </c>
      <c r="F66" s="4">
        <f>E66</f>
        <v>200</v>
      </c>
      <c r="G66" s="4">
        <f t="shared" ref="G66:P66" si="41">F66</f>
        <v>200</v>
      </c>
      <c r="H66" s="4">
        <f t="shared" si="41"/>
        <v>200</v>
      </c>
      <c r="I66" s="4">
        <f t="shared" si="41"/>
        <v>200</v>
      </c>
      <c r="J66" s="4">
        <f t="shared" si="41"/>
        <v>200</v>
      </c>
      <c r="K66" s="4">
        <f t="shared" si="41"/>
        <v>200</v>
      </c>
      <c r="L66" s="4">
        <f t="shared" si="41"/>
        <v>200</v>
      </c>
      <c r="M66" s="4">
        <f t="shared" si="41"/>
        <v>200</v>
      </c>
      <c r="N66" s="4">
        <f t="shared" si="41"/>
        <v>200</v>
      </c>
      <c r="O66" s="4">
        <f t="shared" si="41"/>
        <v>200</v>
      </c>
      <c r="P66" s="4">
        <f t="shared" si="41"/>
        <v>200</v>
      </c>
      <c r="Q66" s="16"/>
    </row>
    <row r="67" spans="1:17" ht="16" x14ac:dyDescent="0.2">
      <c r="A67" s="3"/>
      <c r="B67" s="1" t="s">
        <v>60</v>
      </c>
      <c r="C67" s="1"/>
      <c r="D67" s="1"/>
      <c r="E67" s="4">
        <f t="shared" ref="E67:P67" si="42">E66*E11</f>
        <v>3000</v>
      </c>
      <c r="F67" s="4">
        <f t="shared" si="42"/>
        <v>3000</v>
      </c>
      <c r="G67" s="4">
        <f t="shared" si="42"/>
        <v>3000</v>
      </c>
      <c r="H67" s="4">
        <f t="shared" si="42"/>
        <v>3000</v>
      </c>
      <c r="I67" s="4">
        <f t="shared" si="42"/>
        <v>3000</v>
      </c>
      <c r="J67" s="4">
        <f t="shared" si="42"/>
        <v>2000</v>
      </c>
      <c r="K67" s="4">
        <f t="shared" si="42"/>
        <v>2000</v>
      </c>
      <c r="L67" s="4">
        <f t="shared" si="42"/>
        <v>2000</v>
      </c>
      <c r="M67" s="4">
        <f t="shared" si="42"/>
        <v>2000</v>
      </c>
      <c r="N67" s="4">
        <f t="shared" si="42"/>
        <v>2000</v>
      </c>
      <c r="O67" s="4">
        <f t="shared" si="42"/>
        <v>1000</v>
      </c>
      <c r="P67" s="4">
        <f t="shared" si="42"/>
        <v>1000</v>
      </c>
      <c r="Q67" s="16"/>
    </row>
    <row r="68" spans="1:17" ht="16" x14ac:dyDescent="0.2">
      <c r="A68" s="3"/>
      <c r="B68" s="1" t="s">
        <v>73</v>
      </c>
      <c r="C68" s="1"/>
      <c r="D68" s="1"/>
      <c r="E68" s="4">
        <f>E13-E67</f>
        <v>8250</v>
      </c>
      <c r="F68" s="4">
        <f t="shared" ref="F68:P68" si="43">F13-F67</f>
        <v>8250</v>
      </c>
      <c r="G68" s="4">
        <f t="shared" si="43"/>
        <v>8250</v>
      </c>
      <c r="H68" s="4">
        <f t="shared" si="43"/>
        <v>8250</v>
      </c>
      <c r="I68" s="4">
        <f t="shared" si="43"/>
        <v>8250</v>
      </c>
      <c r="J68" s="4">
        <f t="shared" si="43"/>
        <v>5500</v>
      </c>
      <c r="K68" s="4">
        <f t="shared" si="43"/>
        <v>5500</v>
      </c>
      <c r="L68" s="4">
        <f t="shared" si="43"/>
        <v>5500</v>
      </c>
      <c r="M68" s="4">
        <f t="shared" si="43"/>
        <v>5500</v>
      </c>
      <c r="N68" s="4">
        <f t="shared" si="43"/>
        <v>5500</v>
      </c>
      <c r="O68" s="4">
        <f t="shared" si="43"/>
        <v>2750</v>
      </c>
      <c r="P68" s="4">
        <f t="shared" si="43"/>
        <v>2750</v>
      </c>
      <c r="Q68" s="16"/>
    </row>
    <row r="69" spans="1:17" ht="16" x14ac:dyDescent="0.2">
      <c r="A69" s="3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16"/>
    </row>
    <row r="70" spans="1:17" ht="16" x14ac:dyDescent="0.2">
      <c r="A70" s="3"/>
      <c r="B70" s="1" t="s">
        <v>64</v>
      </c>
      <c r="C70" s="1"/>
      <c r="D70" s="1"/>
      <c r="E70" s="4">
        <v>200</v>
      </c>
      <c r="F70" s="4">
        <f>E70</f>
        <v>200</v>
      </c>
      <c r="G70" s="4">
        <f t="shared" ref="G70:P70" si="44">F70</f>
        <v>200</v>
      </c>
      <c r="H70" s="4">
        <f t="shared" si="44"/>
        <v>200</v>
      </c>
      <c r="I70" s="4">
        <f t="shared" si="44"/>
        <v>200</v>
      </c>
      <c r="J70" s="4">
        <f t="shared" si="44"/>
        <v>200</v>
      </c>
      <c r="K70" s="4">
        <f t="shared" si="44"/>
        <v>200</v>
      </c>
      <c r="L70" s="4">
        <f t="shared" si="44"/>
        <v>200</v>
      </c>
      <c r="M70" s="4">
        <f t="shared" si="44"/>
        <v>200</v>
      </c>
      <c r="N70" s="4">
        <f t="shared" si="44"/>
        <v>200</v>
      </c>
      <c r="O70" s="4">
        <f t="shared" si="44"/>
        <v>200</v>
      </c>
      <c r="P70" s="4">
        <f t="shared" si="44"/>
        <v>200</v>
      </c>
      <c r="Q70" s="16"/>
    </row>
    <row r="71" spans="1:17" ht="16" x14ac:dyDescent="0.2">
      <c r="A71" s="3"/>
      <c r="B71" s="1" t="s">
        <v>60</v>
      </c>
      <c r="C71" s="1"/>
      <c r="D71" s="1"/>
      <c r="E71" s="4">
        <f t="shared" ref="E71:P71" si="45">E70*E16</f>
        <v>4000</v>
      </c>
      <c r="F71" s="4">
        <f t="shared" si="45"/>
        <v>4000</v>
      </c>
      <c r="G71" s="4">
        <f t="shared" si="45"/>
        <v>4000</v>
      </c>
      <c r="H71" s="4">
        <f t="shared" si="45"/>
        <v>4000</v>
      </c>
      <c r="I71" s="4">
        <f t="shared" si="45"/>
        <v>4000</v>
      </c>
      <c r="J71" s="4">
        <f t="shared" si="45"/>
        <v>4000</v>
      </c>
      <c r="K71" s="4">
        <f t="shared" si="45"/>
        <v>4000</v>
      </c>
      <c r="L71" s="4">
        <f t="shared" si="45"/>
        <v>4000</v>
      </c>
      <c r="M71" s="4">
        <f t="shared" si="45"/>
        <v>4000</v>
      </c>
      <c r="N71" s="4">
        <f t="shared" si="45"/>
        <v>4000</v>
      </c>
      <c r="O71" s="4">
        <f t="shared" si="45"/>
        <v>2000</v>
      </c>
      <c r="P71" s="4">
        <f t="shared" si="45"/>
        <v>2000</v>
      </c>
      <c r="Q71" s="16"/>
    </row>
    <row r="72" spans="1:17" ht="16" x14ac:dyDescent="0.2">
      <c r="A72" s="3"/>
      <c r="B72" s="1" t="s">
        <v>73</v>
      </c>
      <c r="C72" s="1"/>
      <c r="D72" s="1"/>
      <c r="E72" s="4">
        <f>E18-E71</f>
        <v>6000</v>
      </c>
      <c r="F72" s="4">
        <f t="shared" ref="F72:P72" si="46">F18-F71</f>
        <v>6000</v>
      </c>
      <c r="G72" s="4">
        <f t="shared" si="46"/>
        <v>6000</v>
      </c>
      <c r="H72" s="4">
        <f t="shared" si="46"/>
        <v>6000</v>
      </c>
      <c r="I72" s="4">
        <f t="shared" si="46"/>
        <v>6000</v>
      </c>
      <c r="J72" s="4">
        <f t="shared" si="46"/>
        <v>6000</v>
      </c>
      <c r="K72" s="4">
        <f t="shared" si="46"/>
        <v>6000</v>
      </c>
      <c r="L72" s="4">
        <f t="shared" si="46"/>
        <v>6000</v>
      </c>
      <c r="M72" s="4">
        <f t="shared" si="46"/>
        <v>6000</v>
      </c>
      <c r="N72" s="4">
        <f t="shared" si="46"/>
        <v>6000</v>
      </c>
      <c r="O72" s="4">
        <f t="shared" si="46"/>
        <v>3000</v>
      </c>
      <c r="P72" s="4">
        <f t="shared" si="46"/>
        <v>3000</v>
      </c>
      <c r="Q72" s="16"/>
    </row>
    <row r="73" spans="1:17" ht="16" x14ac:dyDescent="0.2">
      <c r="A73" s="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16"/>
    </row>
    <row r="74" spans="1:17" ht="16" x14ac:dyDescent="0.2">
      <c r="A74" s="3"/>
      <c r="B74" s="1" t="s">
        <v>65</v>
      </c>
      <c r="C74" s="1"/>
      <c r="D74" s="1"/>
      <c r="E74" s="4">
        <v>200</v>
      </c>
      <c r="F74" s="4">
        <f>E74</f>
        <v>200</v>
      </c>
      <c r="G74" s="4">
        <f t="shared" ref="G74:P74" si="47">F74</f>
        <v>200</v>
      </c>
      <c r="H74" s="4">
        <f t="shared" si="47"/>
        <v>200</v>
      </c>
      <c r="I74" s="4">
        <f t="shared" si="47"/>
        <v>200</v>
      </c>
      <c r="J74" s="4">
        <f t="shared" si="47"/>
        <v>200</v>
      </c>
      <c r="K74" s="4">
        <f t="shared" si="47"/>
        <v>200</v>
      </c>
      <c r="L74" s="4">
        <f t="shared" si="47"/>
        <v>200</v>
      </c>
      <c r="M74" s="4">
        <f t="shared" si="47"/>
        <v>200</v>
      </c>
      <c r="N74" s="4">
        <f t="shared" si="47"/>
        <v>200</v>
      </c>
      <c r="O74" s="4">
        <f t="shared" si="47"/>
        <v>200</v>
      </c>
      <c r="P74" s="4">
        <f t="shared" si="47"/>
        <v>200</v>
      </c>
      <c r="Q74" s="16"/>
    </row>
    <row r="75" spans="1:17" ht="16" x14ac:dyDescent="0.2">
      <c r="A75" s="3"/>
      <c r="B75" s="1" t="s">
        <v>60</v>
      </c>
      <c r="C75" s="1"/>
      <c r="D75" s="1"/>
      <c r="E75" s="4">
        <f t="shared" ref="E75:P75" si="48">E74*E21</f>
        <v>4000</v>
      </c>
      <c r="F75" s="4">
        <f t="shared" si="48"/>
        <v>4000</v>
      </c>
      <c r="G75" s="4">
        <f t="shared" si="48"/>
        <v>4000</v>
      </c>
      <c r="H75" s="4">
        <f t="shared" si="48"/>
        <v>4000</v>
      </c>
      <c r="I75" s="4">
        <f t="shared" si="48"/>
        <v>4000</v>
      </c>
      <c r="J75" s="4">
        <f t="shared" si="48"/>
        <v>8000</v>
      </c>
      <c r="K75" s="4">
        <f t="shared" si="48"/>
        <v>8000</v>
      </c>
      <c r="L75" s="4">
        <f t="shared" si="48"/>
        <v>8000</v>
      </c>
      <c r="M75" s="4">
        <f t="shared" si="48"/>
        <v>8000</v>
      </c>
      <c r="N75" s="4">
        <f t="shared" si="48"/>
        <v>8000</v>
      </c>
      <c r="O75" s="4">
        <f t="shared" si="48"/>
        <v>4000</v>
      </c>
      <c r="P75" s="4">
        <f t="shared" si="48"/>
        <v>4000</v>
      </c>
      <c r="Q75" s="16"/>
    </row>
    <row r="76" spans="1:17" ht="16" x14ac:dyDescent="0.2">
      <c r="A76" s="3"/>
      <c r="B76" s="1" t="s">
        <v>73</v>
      </c>
      <c r="C76" s="1"/>
      <c r="D76" s="1"/>
      <c r="E76" s="4">
        <f>E23-E75</f>
        <v>1000</v>
      </c>
      <c r="F76" s="4">
        <f t="shared" ref="F76:P76" si="49">F23-F75</f>
        <v>1000</v>
      </c>
      <c r="G76" s="4">
        <f t="shared" si="49"/>
        <v>1000</v>
      </c>
      <c r="H76" s="4">
        <f t="shared" si="49"/>
        <v>1000</v>
      </c>
      <c r="I76" s="4">
        <f t="shared" si="49"/>
        <v>1000</v>
      </c>
      <c r="J76" s="4">
        <f t="shared" si="49"/>
        <v>2000</v>
      </c>
      <c r="K76" s="4">
        <f t="shared" si="49"/>
        <v>2000</v>
      </c>
      <c r="L76" s="4">
        <f t="shared" si="49"/>
        <v>2000</v>
      </c>
      <c r="M76" s="4">
        <f t="shared" si="49"/>
        <v>2000</v>
      </c>
      <c r="N76" s="4">
        <f t="shared" si="49"/>
        <v>2000</v>
      </c>
      <c r="O76" s="4">
        <f t="shared" si="49"/>
        <v>1000</v>
      </c>
      <c r="P76" s="4">
        <f t="shared" si="49"/>
        <v>1000</v>
      </c>
      <c r="Q76" s="16"/>
    </row>
    <row r="77" spans="1:17" ht="16" x14ac:dyDescent="0.2">
      <c r="A77" s="3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16"/>
    </row>
    <row r="78" spans="1:17" ht="16" x14ac:dyDescent="0.2">
      <c r="A78" s="3"/>
      <c r="B78" s="1" t="s">
        <v>66</v>
      </c>
      <c r="C78" s="1"/>
      <c r="D78" s="1"/>
      <c r="E78" s="4">
        <v>200</v>
      </c>
      <c r="F78" s="4">
        <f>E78</f>
        <v>200</v>
      </c>
      <c r="G78" s="4">
        <f t="shared" ref="G78:P78" si="50">F78</f>
        <v>200</v>
      </c>
      <c r="H78" s="4">
        <f t="shared" si="50"/>
        <v>200</v>
      </c>
      <c r="I78" s="4">
        <f t="shared" si="50"/>
        <v>200</v>
      </c>
      <c r="J78" s="4">
        <f t="shared" si="50"/>
        <v>200</v>
      </c>
      <c r="K78" s="4">
        <f t="shared" si="50"/>
        <v>200</v>
      </c>
      <c r="L78" s="4">
        <f t="shared" si="50"/>
        <v>200</v>
      </c>
      <c r="M78" s="4">
        <f t="shared" si="50"/>
        <v>200</v>
      </c>
      <c r="N78" s="4">
        <f t="shared" si="50"/>
        <v>200</v>
      </c>
      <c r="O78" s="4">
        <f t="shared" si="50"/>
        <v>200</v>
      </c>
      <c r="P78" s="4">
        <f t="shared" si="50"/>
        <v>200</v>
      </c>
      <c r="Q78" s="16"/>
    </row>
    <row r="79" spans="1:17" ht="16" x14ac:dyDescent="0.2">
      <c r="A79" s="3"/>
      <c r="B79" s="1" t="s">
        <v>60</v>
      </c>
      <c r="C79" s="1"/>
      <c r="D79" s="1"/>
      <c r="E79" s="4">
        <f t="shared" ref="E79:P79" si="51">E78*E26</f>
        <v>20000</v>
      </c>
      <c r="F79" s="4">
        <f t="shared" si="51"/>
        <v>20000</v>
      </c>
      <c r="G79" s="4">
        <f t="shared" si="51"/>
        <v>20000</v>
      </c>
      <c r="H79" s="4">
        <f t="shared" si="51"/>
        <v>20000</v>
      </c>
      <c r="I79" s="4">
        <f t="shared" si="51"/>
        <v>20000</v>
      </c>
      <c r="J79" s="4">
        <f t="shared" si="51"/>
        <v>40000</v>
      </c>
      <c r="K79" s="4">
        <f t="shared" si="51"/>
        <v>40000</v>
      </c>
      <c r="L79" s="4">
        <f t="shared" si="51"/>
        <v>40000</v>
      </c>
      <c r="M79" s="4">
        <f t="shared" si="51"/>
        <v>40000</v>
      </c>
      <c r="N79" s="4">
        <f t="shared" si="51"/>
        <v>40000</v>
      </c>
      <c r="O79" s="4">
        <f t="shared" si="51"/>
        <v>20000</v>
      </c>
      <c r="P79" s="4">
        <f t="shared" si="51"/>
        <v>20000</v>
      </c>
      <c r="Q79" s="16"/>
    </row>
    <row r="80" spans="1:17" ht="16" x14ac:dyDescent="0.2">
      <c r="A80" s="3"/>
      <c r="B80" s="1" t="s">
        <v>73</v>
      </c>
      <c r="C80" s="1"/>
      <c r="D80" s="1"/>
      <c r="E80" s="4">
        <f>E28-E79</f>
        <v>30000</v>
      </c>
      <c r="F80" s="4">
        <f t="shared" ref="F80:P80" si="52">F28-F79</f>
        <v>30000</v>
      </c>
      <c r="G80" s="4">
        <f t="shared" si="52"/>
        <v>30000</v>
      </c>
      <c r="H80" s="4">
        <f t="shared" si="52"/>
        <v>30000</v>
      </c>
      <c r="I80" s="4">
        <f t="shared" si="52"/>
        <v>30000</v>
      </c>
      <c r="J80" s="4">
        <f t="shared" si="52"/>
        <v>60000</v>
      </c>
      <c r="K80" s="4">
        <f t="shared" si="52"/>
        <v>60000</v>
      </c>
      <c r="L80" s="4">
        <f t="shared" si="52"/>
        <v>60000</v>
      </c>
      <c r="M80" s="4">
        <f t="shared" si="52"/>
        <v>60000</v>
      </c>
      <c r="N80" s="4">
        <f t="shared" si="52"/>
        <v>60000</v>
      </c>
      <c r="O80" s="4">
        <f t="shared" si="52"/>
        <v>30000</v>
      </c>
      <c r="P80" s="4">
        <f t="shared" si="52"/>
        <v>30000</v>
      </c>
      <c r="Q80" s="16"/>
    </row>
    <row r="81" spans="1:17" ht="16" x14ac:dyDescent="0.2">
      <c r="A81" s="3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16"/>
    </row>
    <row r="82" spans="1:17" ht="16" x14ac:dyDescent="0.2">
      <c r="A82" s="3"/>
      <c r="B82" s="1" t="s">
        <v>67</v>
      </c>
      <c r="C82" s="1"/>
      <c r="D82" s="1"/>
      <c r="E82" s="4">
        <v>200</v>
      </c>
      <c r="F82" s="4">
        <f>E82</f>
        <v>200</v>
      </c>
      <c r="G82" s="4">
        <f t="shared" ref="G82:P82" si="53">F82</f>
        <v>200</v>
      </c>
      <c r="H82" s="4">
        <f t="shared" si="53"/>
        <v>200</v>
      </c>
      <c r="I82" s="4">
        <f t="shared" si="53"/>
        <v>200</v>
      </c>
      <c r="J82" s="4">
        <f t="shared" si="53"/>
        <v>200</v>
      </c>
      <c r="K82" s="4">
        <f t="shared" si="53"/>
        <v>200</v>
      </c>
      <c r="L82" s="4">
        <f t="shared" si="53"/>
        <v>200</v>
      </c>
      <c r="M82" s="4">
        <f t="shared" si="53"/>
        <v>200</v>
      </c>
      <c r="N82" s="4">
        <f t="shared" si="53"/>
        <v>200</v>
      </c>
      <c r="O82" s="4">
        <f t="shared" si="53"/>
        <v>200</v>
      </c>
      <c r="P82" s="4">
        <f t="shared" si="53"/>
        <v>200</v>
      </c>
      <c r="Q82" s="16"/>
    </row>
    <row r="83" spans="1:17" ht="16" x14ac:dyDescent="0.2">
      <c r="A83" s="3"/>
      <c r="B83" s="1" t="s">
        <v>60</v>
      </c>
      <c r="C83" s="1"/>
      <c r="D83" s="1"/>
      <c r="E83" s="4">
        <f t="shared" ref="E83:P83" si="54">E82*E31</f>
        <v>10000</v>
      </c>
      <c r="F83" s="4">
        <f t="shared" si="54"/>
        <v>10000</v>
      </c>
      <c r="G83" s="4">
        <f t="shared" si="54"/>
        <v>10000</v>
      </c>
      <c r="H83" s="4">
        <f t="shared" si="54"/>
        <v>10000</v>
      </c>
      <c r="I83" s="4">
        <f t="shared" si="54"/>
        <v>10000</v>
      </c>
      <c r="J83" s="4">
        <f t="shared" si="54"/>
        <v>10000</v>
      </c>
      <c r="K83" s="4">
        <f t="shared" si="54"/>
        <v>10000</v>
      </c>
      <c r="L83" s="4">
        <f t="shared" si="54"/>
        <v>10000</v>
      </c>
      <c r="M83" s="4">
        <f t="shared" si="54"/>
        <v>10000</v>
      </c>
      <c r="N83" s="4">
        <f t="shared" si="54"/>
        <v>10000</v>
      </c>
      <c r="O83" s="4">
        <f t="shared" si="54"/>
        <v>10000</v>
      </c>
      <c r="P83" s="4">
        <f t="shared" si="54"/>
        <v>10000</v>
      </c>
      <c r="Q83" s="16"/>
    </row>
    <row r="84" spans="1:17" ht="16" x14ac:dyDescent="0.2">
      <c r="A84" s="3"/>
      <c r="B84" s="1" t="s">
        <v>73</v>
      </c>
      <c r="C84" s="1"/>
      <c r="D84" s="1"/>
      <c r="E84" s="4">
        <f>E33-E83</f>
        <v>10000</v>
      </c>
      <c r="F84" s="4">
        <f t="shared" ref="F84:P84" si="55">F33-F83</f>
        <v>10000</v>
      </c>
      <c r="G84" s="4">
        <f t="shared" si="55"/>
        <v>10000</v>
      </c>
      <c r="H84" s="4">
        <f t="shared" si="55"/>
        <v>10000</v>
      </c>
      <c r="I84" s="4">
        <f t="shared" si="55"/>
        <v>10000</v>
      </c>
      <c r="J84" s="4">
        <f t="shared" si="55"/>
        <v>10000</v>
      </c>
      <c r="K84" s="4">
        <f t="shared" si="55"/>
        <v>10000</v>
      </c>
      <c r="L84" s="4">
        <f t="shared" si="55"/>
        <v>10000</v>
      </c>
      <c r="M84" s="4">
        <f t="shared" si="55"/>
        <v>10000</v>
      </c>
      <c r="N84" s="4">
        <f t="shared" si="55"/>
        <v>10000</v>
      </c>
      <c r="O84" s="4">
        <f t="shared" si="55"/>
        <v>10000</v>
      </c>
      <c r="P84" s="4">
        <f t="shared" si="55"/>
        <v>10000</v>
      </c>
      <c r="Q84" s="16"/>
    </row>
    <row r="85" spans="1:17" ht="16" x14ac:dyDescent="0.2">
      <c r="A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16"/>
    </row>
    <row r="86" spans="1:17" ht="16" x14ac:dyDescent="0.2">
      <c r="A86" s="3"/>
      <c r="B86" s="1" t="s">
        <v>68</v>
      </c>
      <c r="C86" s="1"/>
      <c r="D86" s="1"/>
      <c r="E86" s="4">
        <v>200</v>
      </c>
      <c r="F86" s="4">
        <f>E86</f>
        <v>200</v>
      </c>
      <c r="G86" s="4">
        <f t="shared" ref="G86:P86" si="56">F86</f>
        <v>200</v>
      </c>
      <c r="H86" s="4">
        <f t="shared" si="56"/>
        <v>200</v>
      </c>
      <c r="I86" s="4">
        <f t="shared" si="56"/>
        <v>200</v>
      </c>
      <c r="J86" s="4">
        <f t="shared" si="56"/>
        <v>200</v>
      </c>
      <c r="K86" s="4">
        <f t="shared" si="56"/>
        <v>200</v>
      </c>
      <c r="L86" s="4">
        <f t="shared" si="56"/>
        <v>200</v>
      </c>
      <c r="M86" s="4">
        <f t="shared" si="56"/>
        <v>200</v>
      </c>
      <c r="N86" s="4">
        <f t="shared" si="56"/>
        <v>200</v>
      </c>
      <c r="O86" s="4">
        <f t="shared" si="56"/>
        <v>200</v>
      </c>
      <c r="P86" s="4">
        <f t="shared" si="56"/>
        <v>200</v>
      </c>
      <c r="Q86" s="16"/>
    </row>
    <row r="87" spans="1:17" ht="16" x14ac:dyDescent="0.2">
      <c r="A87" s="3"/>
      <c r="B87" s="1" t="s">
        <v>60</v>
      </c>
      <c r="C87" s="1"/>
      <c r="D87" s="1"/>
      <c r="E87" s="4">
        <f t="shared" ref="E87:P87" si="57">E86*E36</f>
        <v>10000</v>
      </c>
      <c r="F87" s="4">
        <f t="shared" si="57"/>
        <v>10000</v>
      </c>
      <c r="G87" s="4">
        <f t="shared" si="57"/>
        <v>10000</v>
      </c>
      <c r="H87" s="4">
        <f t="shared" si="57"/>
        <v>10000</v>
      </c>
      <c r="I87" s="4">
        <f t="shared" si="57"/>
        <v>10000</v>
      </c>
      <c r="J87" s="4">
        <f t="shared" si="57"/>
        <v>10000</v>
      </c>
      <c r="K87" s="4">
        <f t="shared" si="57"/>
        <v>10000</v>
      </c>
      <c r="L87" s="4">
        <f t="shared" si="57"/>
        <v>10000</v>
      </c>
      <c r="M87" s="4">
        <f t="shared" si="57"/>
        <v>10000</v>
      </c>
      <c r="N87" s="4">
        <f t="shared" si="57"/>
        <v>10000</v>
      </c>
      <c r="O87" s="4">
        <f t="shared" si="57"/>
        <v>10000</v>
      </c>
      <c r="P87" s="4">
        <f t="shared" si="57"/>
        <v>10000</v>
      </c>
      <c r="Q87" s="16"/>
    </row>
    <row r="88" spans="1:17" ht="16" x14ac:dyDescent="0.2">
      <c r="A88" s="3"/>
      <c r="B88" s="1" t="s">
        <v>73</v>
      </c>
      <c r="C88" s="1"/>
      <c r="D88" s="1"/>
      <c r="E88" s="4">
        <f>E38-E87</f>
        <v>10000</v>
      </c>
      <c r="F88" s="4">
        <f t="shared" ref="F88:P88" si="58">F38-F87</f>
        <v>10000</v>
      </c>
      <c r="G88" s="4">
        <f t="shared" si="58"/>
        <v>10000</v>
      </c>
      <c r="H88" s="4">
        <f t="shared" si="58"/>
        <v>10000</v>
      </c>
      <c r="I88" s="4">
        <f t="shared" si="58"/>
        <v>10000</v>
      </c>
      <c r="J88" s="4">
        <f t="shared" si="58"/>
        <v>10000</v>
      </c>
      <c r="K88" s="4">
        <f t="shared" si="58"/>
        <v>10000</v>
      </c>
      <c r="L88" s="4">
        <f t="shared" si="58"/>
        <v>10000</v>
      </c>
      <c r="M88" s="4">
        <f t="shared" si="58"/>
        <v>10000</v>
      </c>
      <c r="N88" s="4">
        <f t="shared" si="58"/>
        <v>10000</v>
      </c>
      <c r="O88" s="4">
        <f t="shared" si="58"/>
        <v>10000</v>
      </c>
      <c r="P88" s="4">
        <f t="shared" si="58"/>
        <v>10000</v>
      </c>
      <c r="Q88" s="16"/>
    </row>
    <row r="89" spans="1:17" ht="16" x14ac:dyDescent="0.2">
      <c r="A89" s="3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16"/>
    </row>
    <row r="90" spans="1:17" ht="16" x14ac:dyDescent="0.2">
      <c r="A90" s="3"/>
      <c r="B90" s="1" t="s">
        <v>69</v>
      </c>
      <c r="C90" s="1"/>
      <c r="D90" s="1"/>
      <c r="E90" s="4">
        <v>200</v>
      </c>
      <c r="F90" s="4">
        <f>E90</f>
        <v>200</v>
      </c>
      <c r="G90" s="4">
        <f t="shared" ref="G90:P90" si="59">F90</f>
        <v>200</v>
      </c>
      <c r="H90" s="4">
        <f t="shared" si="59"/>
        <v>200</v>
      </c>
      <c r="I90" s="4">
        <f t="shared" si="59"/>
        <v>200</v>
      </c>
      <c r="J90" s="4">
        <f t="shared" si="59"/>
        <v>200</v>
      </c>
      <c r="K90" s="4">
        <f t="shared" si="59"/>
        <v>200</v>
      </c>
      <c r="L90" s="4">
        <f t="shared" si="59"/>
        <v>200</v>
      </c>
      <c r="M90" s="4">
        <f t="shared" si="59"/>
        <v>200</v>
      </c>
      <c r="N90" s="4">
        <f t="shared" si="59"/>
        <v>200</v>
      </c>
      <c r="O90" s="4">
        <f t="shared" si="59"/>
        <v>200</v>
      </c>
      <c r="P90" s="4">
        <f t="shared" si="59"/>
        <v>200</v>
      </c>
      <c r="Q90" s="16"/>
    </row>
    <row r="91" spans="1:17" ht="16" x14ac:dyDescent="0.2">
      <c r="A91" s="3"/>
      <c r="B91" s="1" t="s">
        <v>60</v>
      </c>
      <c r="C91" s="1"/>
      <c r="D91" s="1"/>
      <c r="E91" s="4">
        <f t="shared" ref="E91:P91" si="60">E90*E41</f>
        <v>4000</v>
      </c>
      <c r="F91" s="4">
        <f t="shared" si="60"/>
        <v>4000</v>
      </c>
      <c r="G91" s="4">
        <f t="shared" si="60"/>
        <v>4000</v>
      </c>
      <c r="H91" s="4">
        <f t="shared" si="60"/>
        <v>4000</v>
      </c>
      <c r="I91" s="4">
        <f t="shared" si="60"/>
        <v>4000</v>
      </c>
      <c r="J91" s="4">
        <f t="shared" si="60"/>
        <v>4000</v>
      </c>
      <c r="K91" s="4">
        <f t="shared" si="60"/>
        <v>4000</v>
      </c>
      <c r="L91" s="4">
        <f t="shared" si="60"/>
        <v>4000</v>
      </c>
      <c r="M91" s="4">
        <f t="shared" si="60"/>
        <v>4000</v>
      </c>
      <c r="N91" s="4">
        <f t="shared" si="60"/>
        <v>4000</v>
      </c>
      <c r="O91" s="4">
        <f t="shared" si="60"/>
        <v>4000</v>
      </c>
      <c r="P91" s="4">
        <f t="shared" si="60"/>
        <v>4000</v>
      </c>
      <c r="Q91" s="16"/>
    </row>
    <row r="92" spans="1:17" ht="16" x14ac:dyDescent="0.2">
      <c r="A92" s="3"/>
      <c r="B92" s="1" t="s">
        <v>73</v>
      </c>
      <c r="C92" s="1"/>
      <c r="D92" s="1"/>
      <c r="E92" s="4">
        <f>E43-E91</f>
        <v>2000</v>
      </c>
      <c r="F92" s="4">
        <f t="shared" ref="F92:P92" si="61">F43-F91</f>
        <v>2000</v>
      </c>
      <c r="G92" s="4">
        <f t="shared" si="61"/>
        <v>2000</v>
      </c>
      <c r="H92" s="4">
        <f t="shared" si="61"/>
        <v>2000</v>
      </c>
      <c r="I92" s="4">
        <f t="shared" si="61"/>
        <v>2000</v>
      </c>
      <c r="J92" s="4">
        <f t="shared" si="61"/>
        <v>2000</v>
      </c>
      <c r="K92" s="4">
        <f t="shared" si="61"/>
        <v>2000</v>
      </c>
      <c r="L92" s="4">
        <f t="shared" si="61"/>
        <v>2000</v>
      </c>
      <c r="M92" s="4">
        <f t="shared" si="61"/>
        <v>2000</v>
      </c>
      <c r="N92" s="4">
        <f t="shared" si="61"/>
        <v>2000</v>
      </c>
      <c r="O92" s="4">
        <f t="shared" si="61"/>
        <v>2000</v>
      </c>
      <c r="P92" s="4">
        <f t="shared" si="61"/>
        <v>2000</v>
      </c>
      <c r="Q92" s="16"/>
    </row>
    <row r="93" spans="1:17" ht="16" x14ac:dyDescent="0.2">
      <c r="A93" s="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16"/>
    </row>
    <row r="94" spans="1:17" ht="16" x14ac:dyDescent="0.2">
      <c r="A94" s="3"/>
      <c r="B94" s="1" t="s">
        <v>70</v>
      </c>
      <c r="C94" s="1"/>
      <c r="D94" s="1"/>
      <c r="E94" s="4">
        <v>200</v>
      </c>
      <c r="F94" s="4">
        <f>E94</f>
        <v>200</v>
      </c>
      <c r="G94" s="4">
        <f t="shared" ref="G94:P94" si="62">F94</f>
        <v>200</v>
      </c>
      <c r="H94" s="4">
        <f t="shared" si="62"/>
        <v>200</v>
      </c>
      <c r="I94" s="4">
        <f t="shared" si="62"/>
        <v>200</v>
      </c>
      <c r="J94" s="4">
        <f t="shared" si="62"/>
        <v>200</v>
      </c>
      <c r="K94" s="4">
        <f t="shared" si="62"/>
        <v>200</v>
      </c>
      <c r="L94" s="4">
        <f t="shared" si="62"/>
        <v>200</v>
      </c>
      <c r="M94" s="4">
        <f t="shared" si="62"/>
        <v>200</v>
      </c>
      <c r="N94" s="4">
        <f t="shared" si="62"/>
        <v>200</v>
      </c>
      <c r="O94" s="4">
        <f t="shared" si="62"/>
        <v>200</v>
      </c>
      <c r="P94" s="4">
        <f t="shared" si="62"/>
        <v>200</v>
      </c>
      <c r="Q94" s="16"/>
    </row>
    <row r="95" spans="1:17" ht="16" x14ac:dyDescent="0.2">
      <c r="A95" s="3"/>
      <c r="B95" s="1" t="s">
        <v>60</v>
      </c>
      <c r="C95" s="1"/>
      <c r="D95" s="1"/>
      <c r="E95" s="4">
        <f t="shared" ref="E95:P95" si="63">E94*E46</f>
        <v>2000</v>
      </c>
      <c r="F95" s="4">
        <f t="shared" si="63"/>
        <v>2000</v>
      </c>
      <c r="G95" s="4">
        <f t="shared" si="63"/>
        <v>2000</v>
      </c>
      <c r="H95" s="4">
        <f t="shared" si="63"/>
        <v>2000</v>
      </c>
      <c r="I95" s="4">
        <f t="shared" si="63"/>
        <v>2000</v>
      </c>
      <c r="J95" s="4">
        <f t="shared" si="63"/>
        <v>2000</v>
      </c>
      <c r="K95" s="4">
        <f t="shared" si="63"/>
        <v>2000</v>
      </c>
      <c r="L95" s="4">
        <f t="shared" si="63"/>
        <v>2000</v>
      </c>
      <c r="M95" s="4">
        <f t="shared" si="63"/>
        <v>2000</v>
      </c>
      <c r="N95" s="4">
        <f t="shared" si="63"/>
        <v>2000</v>
      </c>
      <c r="O95" s="4">
        <f t="shared" si="63"/>
        <v>2000</v>
      </c>
      <c r="P95" s="4">
        <f t="shared" si="63"/>
        <v>2000</v>
      </c>
      <c r="Q95" s="16"/>
    </row>
    <row r="96" spans="1:17" ht="16" x14ac:dyDescent="0.2">
      <c r="A96" s="3"/>
      <c r="B96" s="1" t="s">
        <v>73</v>
      </c>
      <c r="C96" s="1"/>
      <c r="D96" s="1"/>
      <c r="E96" s="4">
        <f>E48-E95</f>
        <v>500</v>
      </c>
      <c r="F96" s="4">
        <f t="shared" ref="F96:P96" si="64">F48-F95</f>
        <v>500</v>
      </c>
      <c r="G96" s="4">
        <f t="shared" si="64"/>
        <v>500</v>
      </c>
      <c r="H96" s="4">
        <f t="shared" si="64"/>
        <v>500</v>
      </c>
      <c r="I96" s="4">
        <f t="shared" si="64"/>
        <v>500</v>
      </c>
      <c r="J96" s="4">
        <f t="shared" si="64"/>
        <v>500</v>
      </c>
      <c r="K96" s="4">
        <f t="shared" si="64"/>
        <v>500</v>
      </c>
      <c r="L96" s="4">
        <f t="shared" si="64"/>
        <v>500</v>
      </c>
      <c r="M96" s="4">
        <f t="shared" si="64"/>
        <v>500</v>
      </c>
      <c r="N96" s="4">
        <f t="shared" si="64"/>
        <v>500</v>
      </c>
      <c r="O96" s="4">
        <f t="shared" si="64"/>
        <v>500</v>
      </c>
      <c r="P96" s="4">
        <f t="shared" si="64"/>
        <v>500</v>
      </c>
      <c r="Q96" s="16"/>
    </row>
    <row r="97" spans="1:17" ht="16" x14ac:dyDescent="0.2">
      <c r="A97" s="3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16"/>
    </row>
    <row r="98" spans="1:17" ht="16" x14ac:dyDescent="0.2">
      <c r="A98" s="3"/>
      <c r="B98" s="1" t="s">
        <v>71</v>
      </c>
      <c r="C98" s="1"/>
      <c r="D98" s="1"/>
      <c r="E98" s="4">
        <v>200</v>
      </c>
      <c r="F98" s="4">
        <f>E98</f>
        <v>200</v>
      </c>
      <c r="G98" s="4">
        <f t="shared" ref="G98:P98" si="65">F98</f>
        <v>200</v>
      </c>
      <c r="H98" s="4">
        <f t="shared" si="65"/>
        <v>200</v>
      </c>
      <c r="I98" s="4">
        <f t="shared" si="65"/>
        <v>200</v>
      </c>
      <c r="J98" s="4">
        <f t="shared" si="65"/>
        <v>200</v>
      </c>
      <c r="K98" s="4">
        <f t="shared" si="65"/>
        <v>200</v>
      </c>
      <c r="L98" s="4">
        <f t="shared" si="65"/>
        <v>200</v>
      </c>
      <c r="M98" s="4">
        <f t="shared" si="65"/>
        <v>200</v>
      </c>
      <c r="N98" s="4">
        <f t="shared" si="65"/>
        <v>200</v>
      </c>
      <c r="O98" s="4">
        <f t="shared" si="65"/>
        <v>200</v>
      </c>
      <c r="P98" s="4">
        <f t="shared" si="65"/>
        <v>200</v>
      </c>
      <c r="Q98" s="16"/>
    </row>
    <row r="99" spans="1:17" ht="16" x14ac:dyDescent="0.2">
      <c r="A99" s="3"/>
      <c r="B99" s="1" t="s">
        <v>60</v>
      </c>
      <c r="C99" s="1"/>
      <c r="D99" s="1"/>
      <c r="E99" s="4">
        <f t="shared" ref="E99:P99" si="66">E98*E51</f>
        <v>5000</v>
      </c>
      <c r="F99" s="4">
        <f t="shared" si="66"/>
        <v>5000</v>
      </c>
      <c r="G99" s="4">
        <f t="shared" si="66"/>
        <v>5000</v>
      </c>
      <c r="H99" s="4">
        <f t="shared" si="66"/>
        <v>5000</v>
      </c>
      <c r="I99" s="4">
        <f t="shared" si="66"/>
        <v>5000</v>
      </c>
      <c r="J99" s="4">
        <f t="shared" si="66"/>
        <v>5000</v>
      </c>
      <c r="K99" s="4">
        <f t="shared" si="66"/>
        <v>5000</v>
      </c>
      <c r="L99" s="4">
        <f t="shared" si="66"/>
        <v>5000</v>
      </c>
      <c r="M99" s="4">
        <f t="shared" si="66"/>
        <v>5000</v>
      </c>
      <c r="N99" s="4">
        <f t="shared" si="66"/>
        <v>5000</v>
      </c>
      <c r="O99" s="4">
        <f t="shared" si="66"/>
        <v>5000</v>
      </c>
      <c r="P99" s="4">
        <f t="shared" si="66"/>
        <v>5000</v>
      </c>
      <c r="Q99" s="16"/>
    </row>
    <row r="100" spans="1:17" ht="16" x14ac:dyDescent="0.2">
      <c r="A100" s="3"/>
      <c r="B100" s="1" t="s">
        <v>73</v>
      </c>
      <c r="C100" s="1"/>
      <c r="D100" s="1"/>
      <c r="E100" s="4">
        <f>E53-E99</f>
        <v>1250</v>
      </c>
      <c r="F100" s="4">
        <f t="shared" ref="F100:P100" si="67">F53-F99</f>
        <v>1250</v>
      </c>
      <c r="G100" s="4">
        <f t="shared" si="67"/>
        <v>1250</v>
      </c>
      <c r="H100" s="4">
        <f t="shared" si="67"/>
        <v>1250</v>
      </c>
      <c r="I100" s="4">
        <f t="shared" si="67"/>
        <v>1250</v>
      </c>
      <c r="J100" s="4">
        <f t="shared" si="67"/>
        <v>1250</v>
      </c>
      <c r="K100" s="4">
        <f t="shared" si="67"/>
        <v>1250</v>
      </c>
      <c r="L100" s="4">
        <f t="shared" si="67"/>
        <v>1250</v>
      </c>
      <c r="M100" s="4">
        <f t="shared" si="67"/>
        <v>1250</v>
      </c>
      <c r="N100" s="4">
        <f t="shared" si="67"/>
        <v>1250</v>
      </c>
      <c r="O100" s="4">
        <f t="shared" si="67"/>
        <v>1250</v>
      </c>
      <c r="P100" s="4">
        <f t="shared" si="67"/>
        <v>1250</v>
      </c>
      <c r="Q100" s="16"/>
    </row>
    <row r="101" spans="1:17" ht="16" x14ac:dyDescent="0.2">
      <c r="A101" s="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16"/>
    </row>
    <row r="102" spans="1:17" ht="16" x14ac:dyDescent="0.2">
      <c r="A102" s="3"/>
      <c r="B102" s="1" t="s">
        <v>72</v>
      </c>
      <c r="C102" s="1"/>
      <c r="D102" s="1"/>
      <c r="E102" s="4">
        <v>200</v>
      </c>
      <c r="F102" s="4">
        <f>E102</f>
        <v>200</v>
      </c>
      <c r="G102" s="4">
        <f t="shared" ref="G102:P102" si="68">F102</f>
        <v>200</v>
      </c>
      <c r="H102" s="4">
        <f t="shared" si="68"/>
        <v>200</v>
      </c>
      <c r="I102" s="4">
        <f t="shared" si="68"/>
        <v>200</v>
      </c>
      <c r="J102" s="4">
        <f t="shared" si="68"/>
        <v>200</v>
      </c>
      <c r="K102" s="4">
        <f t="shared" si="68"/>
        <v>200</v>
      </c>
      <c r="L102" s="4">
        <f t="shared" si="68"/>
        <v>200</v>
      </c>
      <c r="M102" s="4">
        <f t="shared" si="68"/>
        <v>200</v>
      </c>
      <c r="N102" s="4">
        <f t="shared" si="68"/>
        <v>200</v>
      </c>
      <c r="O102" s="4">
        <f t="shared" si="68"/>
        <v>200</v>
      </c>
      <c r="P102" s="4">
        <f t="shared" si="68"/>
        <v>200</v>
      </c>
      <c r="Q102" s="16"/>
    </row>
    <row r="103" spans="1:17" ht="16" x14ac:dyDescent="0.2">
      <c r="A103" s="3"/>
      <c r="B103" s="1" t="s">
        <v>60</v>
      </c>
      <c r="C103" s="1"/>
      <c r="D103" s="1"/>
      <c r="E103" s="4">
        <f t="shared" ref="E103:P103" si="69">E102*E56</f>
        <v>4000</v>
      </c>
      <c r="F103" s="4">
        <f t="shared" si="69"/>
        <v>4000</v>
      </c>
      <c r="G103" s="4">
        <f t="shared" si="69"/>
        <v>4000</v>
      </c>
      <c r="H103" s="4">
        <f t="shared" si="69"/>
        <v>4000</v>
      </c>
      <c r="I103" s="4">
        <f t="shared" si="69"/>
        <v>4000</v>
      </c>
      <c r="J103" s="4">
        <f t="shared" si="69"/>
        <v>4000</v>
      </c>
      <c r="K103" s="4">
        <f t="shared" si="69"/>
        <v>4000</v>
      </c>
      <c r="L103" s="4">
        <f t="shared" si="69"/>
        <v>4000</v>
      </c>
      <c r="M103" s="4">
        <f t="shared" si="69"/>
        <v>4000</v>
      </c>
      <c r="N103" s="4">
        <f t="shared" si="69"/>
        <v>4000</v>
      </c>
      <c r="O103" s="4">
        <f t="shared" si="69"/>
        <v>4000</v>
      </c>
      <c r="P103" s="4">
        <f t="shared" si="69"/>
        <v>4000</v>
      </c>
      <c r="Q103" s="16"/>
    </row>
    <row r="104" spans="1:17" ht="16" x14ac:dyDescent="0.2">
      <c r="A104" s="3"/>
      <c r="B104" s="1" t="s">
        <v>73</v>
      </c>
      <c r="C104" s="1"/>
      <c r="D104" s="1"/>
      <c r="E104" s="4">
        <f>E58-E103</f>
        <v>6000</v>
      </c>
      <c r="F104" s="4">
        <f t="shared" ref="F104:P104" si="70">F58-F103</f>
        <v>6000</v>
      </c>
      <c r="G104" s="4">
        <f t="shared" si="70"/>
        <v>6000</v>
      </c>
      <c r="H104" s="4">
        <f t="shared" si="70"/>
        <v>6000</v>
      </c>
      <c r="I104" s="4">
        <f t="shared" si="70"/>
        <v>6000</v>
      </c>
      <c r="J104" s="4">
        <f t="shared" si="70"/>
        <v>6000</v>
      </c>
      <c r="K104" s="4">
        <f t="shared" si="70"/>
        <v>6000</v>
      </c>
      <c r="L104" s="4">
        <f t="shared" si="70"/>
        <v>6000</v>
      </c>
      <c r="M104" s="4">
        <f t="shared" si="70"/>
        <v>6000</v>
      </c>
      <c r="N104" s="4">
        <f t="shared" si="70"/>
        <v>6000</v>
      </c>
      <c r="O104" s="4">
        <f t="shared" si="70"/>
        <v>6000</v>
      </c>
      <c r="P104" s="4">
        <f t="shared" si="70"/>
        <v>6000</v>
      </c>
      <c r="Q104" s="16"/>
    </row>
    <row r="105" spans="1:17" ht="17" thickBot="1" x14ac:dyDescent="0.25">
      <c r="A105" s="3"/>
      <c r="B105" s="1"/>
      <c r="C105" s="1"/>
      <c r="D105" s="1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16"/>
    </row>
    <row r="106" spans="1:17" ht="17" thickBot="1" x14ac:dyDescent="0.25">
      <c r="A106" s="3"/>
      <c r="B106" s="49" t="s">
        <v>45</v>
      </c>
      <c r="C106" s="41"/>
      <c r="D106" s="41"/>
      <c r="E106" s="42">
        <f>E67+E71+E75+E79+E83+E87+E91+E95+E99+E103</f>
        <v>66000</v>
      </c>
      <c r="F106" s="42">
        <f t="shared" ref="F106:P106" si="71">F67+F71+F75+F79+F83+F87+F91+F95+F99+F103</f>
        <v>66000</v>
      </c>
      <c r="G106" s="42">
        <f t="shared" si="71"/>
        <v>66000</v>
      </c>
      <c r="H106" s="42">
        <f t="shared" si="71"/>
        <v>66000</v>
      </c>
      <c r="I106" s="42">
        <f t="shared" si="71"/>
        <v>66000</v>
      </c>
      <c r="J106" s="42">
        <f t="shared" si="71"/>
        <v>89000</v>
      </c>
      <c r="K106" s="42">
        <f t="shared" si="71"/>
        <v>89000</v>
      </c>
      <c r="L106" s="42">
        <f t="shared" si="71"/>
        <v>89000</v>
      </c>
      <c r="M106" s="42">
        <f t="shared" si="71"/>
        <v>89000</v>
      </c>
      <c r="N106" s="42">
        <f t="shared" si="71"/>
        <v>89000</v>
      </c>
      <c r="O106" s="42">
        <f t="shared" si="71"/>
        <v>62000</v>
      </c>
      <c r="P106" s="42">
        <f t="shared" si="71"/>
        <v>62000</v>
      </c>
      <c r="Q106" s="45">
        <f>SUM(E106:P106)</f>
        <v>899000</v>
      </c>
    </row>
    <row r="107" spans="1:17" ht="17" thickBot="1" x14ac:dyDescent="0.25">
      <c r="A107" s="3"/>
      <c r="B107" s="18"/>
      <c r="C107" s="19"/>
      <c r="D107" s="19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16"/>
    </row>
    <row r="108" spans="1:17" ht="17" thickBot="1" x14ac:dyDescent="0.25">
      <c r="A108" s="3"/>
      <c r="B108" s="54" t="s">
        <v>73</v>
      </c>
      <c r="C108" s="43"/>
      <c r="D108" s="43"/>
      <c r="E108" s="44">
        <f>E60-E106</f>
        <v>75000</v>
      </c>
      <c r="F108" s="44">
        <f t="shared" ref="F108:P108" si="72">F60-F106</f>
        <v>75000</v>
      </c>
      <c r="G108" s="44">
        <f t="shared" si="72"/>
        <v>75000</v>
      </c>
      <c r="H108" s="44">
        <f t="shared" si="72"/>
        <v>75000</v>
      </c>
      <c r="I108" s="44">
        <f t="shared" si="72"/>
        <v>75000</v>
      </c>
      <c r="J108" s="44">
        <f t="shared" si="72"/>
        <v>103250</v>
      </c>
      <c r="K108" s="44">
        <f t="shared" si="72"/>
        <v>103250</v>
      </c>
      <c r="L108" s="44">
        <f t="shared" si="72"/>
        <v>103250</v>
      </c>
      <c r="M108" s="44">
        <f t="shared" si="72"/>
        <v>103250</v>
      </c>
      <c r="N108" s="44">
        <f t="shared" si="72"/>
        <v>103250</v>
      </c>
      <c r="O108" s="44">
        <f t="shared" si="72"/>
        <v>66500</v>
      </c>
      <c r="P108" s="44">
        <f t="shared" si="72"/>
        <v>66500</v>
      </c>
      <c r="Q108" s="45">
        <f>SUM(E108:P108)</f>
        <v>1024250</v>
      </c>
    </row>
    <row r="109" spans="1:17" ht="17" thickBot="1" x14ac:dyDescent="0.25">
      <c r="A109" s="3"/>
      <c r="B109" s="18"/>
      <c r="C109" s="19"/>
      <c r="D109" s="19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16"/>
    </row>
    <row r="110" spans="1:17" ht="17" thickBot="1" x14ac:dyDescent="0.25">
      <c r="A110" s="3"/>
      <c r="B110" s="54" t="s">
        <v>56</v>
      </c>
      <c r="C110" s="43"/>
      <c r="D110" s="43"/>
      <c r="E110" s="46">
        <f t="shared" ref="E110:Q110" si="73">E60/E106</f>
        <v>2.1363636363636362</v>
      </c>
      <c r="F110" s="46">
        <f t="shared" si="73"/>
        <v>2.1363636363636362</v>
      </c>
      <c r="G110" s="46">
        <f t="shared" si="73"/>
        <v>2.1363636363636362</v>
      </c>
      <c r="H110" s="46">
        <f t="shared" si="73"/>
        <v>2.1363636363636362</v>
      </c>
      <c r="I110" s="46">
        <f t="shared" si="73"/>
        <v>2.1363636363636362</v>
      </c>
      <c r="J110" s="46">
        <f t="shared" si="73"/>
        <v>2.1601123595505616</v>
      </c>
      <c r="K110" s="46">
        <f t="shared" si="73"/>
        <v>2.1601123595505616</v>
      </c>
      <c r="L110" s="46">
        <f t="shared" si="73"/>
        <v>2.1601123595505616</v>
      </c>
      <c r="M110" s="46">
        <f t="shared" si="73"/>
        <v>2.1601123595505616</v>
      </c>
      <c r="N110" s="46">
        <f t="shared" si="73"/>
        <v>2.1601123595505616</v>
      </c>
      <c r="O110" s="46">
        <f t="shared" si="73"/>
        <v>2.0725806451612905</v>
      </c>
      <c r="P110" s="46">
        <f t="shared" si="73"/>
        <v>2.0725806451612905</v>
      </c>
      <c r="Q110" s="47">
        <f t="shared" si="73"/>
        <v>2.139321468298109</v>
      </c>
    </row>
    <row r="111" spans="1:17" ht="16" x14ac:dyDescent="0.2">
      <c r="A111" s="3"/>
      <c r="B111" s="18"/>
      <c r="C111" s="19"/>
      <c r="D111" s="19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1"/>
    </row>
    <row r="112" spans="1:17" ht="16" x14ac:dyDescent="0.2">
      <c r="A112" s="3"/>
      <c r="B112" s="48" t="s">
        <v>24</v>
      </c>
      <c r="C112" s="3"/>
      <c r="D112" s="3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16"/>
    </row>
    <row r="113" spans="1:17" ht="16" x14ac:dyDescent="0.2">
      <c r="A113" s="3"/>
      <c r="B113" s="3"/>
      <c r="C113" s="3"/>
      <c r="D113" s="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16"/>
    </row>
    <row r="114" spans="1:17" ht="32" x14ac:dyDescent="0.2">
      <c r="A114" s="3"/>
      <c r="C114" s="37" t="s">
        <v>57</v>
      </c>
      <c r="D114" s="38" t="s">
        <v>55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16"/>
    </row>
    <row r="115" spans="1:17" ht="16" x14ac:dyDescent="0.2">
      <c r="A115" s="3"/>
      <c r="B115" t="s">
        <v>54</v>
      </c>
      <c r="C115" s="27">
        <v>10000</v>
      </c>
      <c r="D115" s="8">
        <v>1</v>
      </c>
      <c r="E115" s="4">
        <f>$C$115*$D115</f>
        <v>10000</v>
      </c>
      <c r="F115" s="4">
        <f t="shared" ref="F115:P115" si="74">$C$115*$D115</f>
        <v>10000</v>
      </c>
      <c r="G115" s="4">
        <f t="shared" si="74"/>
        <v>10000</v>
      </c>
      <c r="H115" s="4">
        <f t="shared" si="74"/>
        <v>10000</v>
      </c>
      <c r="I115" s="4">
        <f t="shared" si="74"/>
        <v>10000</v>
      </c>
      <c r="J115" s="4">
        <f t="shared" si="74"/>
        <v>10000</v>
      </c>
      <c r="K115" s="4">
        <f t="shared" si="74"/>
        <v>10000</v>
      </c>
      <c r="L115" s="4">
        <f t="shared" si="74"/>
        <v>10000</v>
      </c>
      <c r="M115" s="4">
        <f t="shared" si="74"/>
        <v>10000</v>
      </c>
      <c r="N115" s="4">
        <f t="shared" si="74"/>
        <v>10000</v>
      </c>
      <c r="O115" s="4">
        <f t="shared" si="74"/>
        <v>10000</v>
      </c>
      <c r="P115" s="4">
        <f t="shared" si="74"/>
        <v>10000</v>
      </c>
      <c r="Q115" s="16">
        <f t="shared" ref="Q115:Q119" si="75">SUM(E115:P115)</f>
        <v>120000</v>
      </c>
    </row>
    <row r="116" spans="1:17" ht="16" x14ac:dyDescent="0.2">
      <c r="A116" s="3"/>
      <c r="B116" t="s">
        <v>54</v>
      </c>
      <c r="C116" s="27">
        <v>5000</v>
      </c>
      <c r="D116" s="8">
        <v>2</v>
      </c>
      <c r="E116" s="4">
        <f>$C$116*$D116</f>
        <v>10000</v>
      </c>
      <c r="F116" s="4">
        <f t="shared" ref="F116:P116" si="76">$C$116*$D116</f>
        <v>10000</v>
      </c>
      <c r="G116" s="4">
        <f t="shared" si="76"/>
        <v>10000</v>
      </c>
      <c r="H116" s="4">
        <f t="shared" si="76"/>
        <v>10000</v>
      </c>
      <c r="I116" s="4">
        <f t="shared" si="76"/>
        <v>10000</v>
      </c>
      <c r="J116" s="4">
        <f t="shared" si="76"/>
        <v>10000</v>
      </c>
      <c r="K116" s="4">
        <f t="shared" si="76"/>
        <v>10000</v>
      </c>
      <c r="L116" s="4">
        <f t="shared" si="76"/>
        <v>10000</v>
      </c>
      <c r="M116" s="4">
        <f t="shared" si="76"/>
        <v>10000</v>
      </c>
      <c r="N116" s="4">
        <f t="shared" si="76"/>
        <v>10000</v>
      </c>
      <c r="O116" s="4">
        <f t="shared" si="76"/>
        <v>10000</v>
      </c>
      <c r="P116" s="4">
        <f t="shared" si="76"/>
        <v>10000</v>
      </c>
      <c r="Q116" s="16">
        <f t="shared" si="75"/>
        <v>120000</v>
      </c>
    </row>
    <row r="117" spans="1:17" ht="16" x14ac:dyDescent="0.2">
      <c r="A117" s="3"/>
      <c r="B117" t="s">
        <v>54</v>
      </c>
      <c r="C117" s="27">
        <v>3000</v>
      </c>
      <c r="D117" s="8">
        <v>5</v>
      </c>
      <c r="E117" s="4">
        <f>$C$117*$D117</f>
        <v>15000</v>
      </c>
      <c r="F117" s="4">
        <f t="shared" ref="F117:P117" si="77">$C$117*$D117</f>
        <v>15000</v>
      </c>
      <c r="G117" s="4">
        <f t="shared" si="77"/>
        <v>15000</v>
      </c>
      <c r="H117" s="4">
        <f t="shared" si="77"/>
        <v>15000</v>
      </c>
      <c r="I117" s="4">
        <f t="shared" si="77"/>
        <v>15000</v>
      </c>
      <c r="J117" s="4">
        <f t="shared" si="77"/>
        <v>15000</v>
      </c>
      <c r="K117" s="4">
        <f t="shared" si="77"/>
        <v>15000</v>
      </c>
      <c r="L117" s="4">
        <f t="shared" si="77"/>
        <v>15000</v>
      </c>
      <c r="M117" s="4">
        <f t="shared" si="77"/>
        <v>15000</v>
      </c>
      <c r="N117" s="4">
        <f t="shared" si="77"/>
        <v>15000</v>
      </c>
      <c r="O117" s="4">
        <f t="shared" si="77"/>
        <v>15000</v>
      </c>
      <c r="P117" s="4">
        <f t="shared" si="77"/>
        <v>15000</v>
      </c>
      <c r="Q117" s="16">
        <f t="shared" si="75"/>
        <v>180000</v>
      </c>
    </row>
    <row r="118" spans="1:17" ht="16" x14ac:dyDescent="0.2">
      <c r="A118" s="3"/>
      <c r="B118" t="s">
        <v>54</v>
      </c>
      <c r="C118" s="27">
        <v>0</v>
      </c>
      <c r="D118" s="8">
        <v>0</v>
      </c>
      <c r="E118" s="4">
        <f>$C$118*$D118</f>
        <v>0</v>
      </c>
      <c r="F118" s="4">
        <f t="shared" ref="F118:P118" si="78">$C$118*$D118</f>
        <v>0</v>
      </c>
      <c r="G118" s="4">
        <f t="shared" si="78"/>
        <v>0</v>
      </c>
      <c r="H118" s="4">
        <f t="shared" si="78"/>
        <v>0</v>
      </c>
      <c r="I118" s="4">
        <f t="shared" si="78"/>
        <v>0</v>
      </c>
      <c r="J118" s="4">
        <f t="shared" si="78"/>
        <v>0</v>
      </c>
      <c r="K118" s="4">
        <f t="shared" si="78"/>
        <v>0</v>
      </c>
      <c r="L118" s="4">
        <f t="shared" si="78"/>
        <v>0</v>
      </c>
      <c r="M118" s="4">
        <f t="shared" si="78"/>
        <v>0</v>
      </c>
      <c r="N118" s="4">
        <f t="shared" si="78"/>
        <v>0</v>
      </c>
      <c r="O118" s="4">
        <f t="shared" si="78"/>
        <v>0</v>
      </c>
      <c r="P118" s="4">
        <f t="shared" si="78"/>
        <v>0</v>
      </c>
      <c r="Q118" s="16">
        <f t="shared" si="75"/>
        <v>0</v>
      </c>
    </row>
    <row r="119" spans="1:17" ht="17" thickBot="1" x14ac:dyDescent="0.25">
      <c r="A119" s="3"/>
      <c r="B119" t="s">
        <v>54</v>
      </c>
      <c r="C119" s="27">
        <v>0</v>
      </c>
      <c r="D119" s="39">
        <v>0</v>
      </c>
      <c r="E119" s="4">
        <f>$C$119*$D119</f>
        <v>0</v>
      </c>
      <c r="F119" s="4">
        <f t="shared" ref="F119:P119" si="79">$C$119*$D119</f>
        <v>0</v>
      </c>
      <c r="G119" s="4">
        <f t="shared" si="79"/>
        <v>0</v>
      </c>
      <c r="H119" s="4">
        <f t="shared" si="79"/>
        <v>0</v>
      </c>
      <c r="I119" s="4">
        <f t="shared" si="79"/>
        <v>0</v>
      </c>
      <c r="J119" s="4">
        <f t="shared" si="79"/>
        <v>0</v>
      </c>
      <c r="K119" s="4">
        <f t="shared" si="79"/>
        <v>0</v>
      </c>
      <c r="L119" s="4">
        <f t="shared" si="79"/>
        <v>0</v>
      </c>
      <c r="M119" s="4">
        <f t="shared" si="79"/>
        <v>0</v>
      </c>
      <c r="N119" s="4">
        <f t="shared" si="79"/>
        <v>0</v>
      </c>
      <c r="O119" s="4">
        <f t="shared" si="79"/>
        <v>0</v>
      </c>
      <c r="P119" s="4">
        <f t="shared" si="79"/>
        <v>0</v>
      </c>
      <c r="Q119" s="16">
        <f t="shared" si="75"/>
        <v>0</v>
      </c>
    </row>
    <row r="120" spans="1:17" ht="16" x14ac:dyDescent="0.2">
      <c r="A120" s="3"/>
      <c r="B120" t="s">
        <v>53</v>
      </c>
      <c r="D120" s="31">
        <f>SUM(D115:D119)</f>
        <v>8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16"/>
    </row>
    <row r="121" spans="1:17" ht="16" x14ac:dyDescent="0.2">
      <c r="A121" s="3"/>
      <c r="B121" t="s">
        <v>25</v>
      </c>
      <c r="D121" s="8"/>
      <c r="E121" s="4">
        <f t="shared" ref="E121:P121" si="80">SUM(E115:E119)</f>
        <v>35000</v>
      </c>
      <c r="F121" s="4">
        <f t="shared" si="80"/>
        <v>35000</v>
      </c>
      <c r="G121" s="4">
        <f t="shared" si="80"/>
        <v>35000</v>
      </c>
      <c r="H121" s="4">
        <f t="shared" si="80"/>
        <v>35000</v>
      </c>
      <c r="I121" s="4">
        <f t="shared" si="80"/>
        <v>35000</v>
      </c>
      <c r="J121" s="4">
        <f t="shared" si="80"/>
        <v>35000</v>
      </c>
      <c r="K121" s="4">
        <f t="shared" si="80"/>
        <v>35000</v>
      </c>
      <c r="L121" s="4">
        <f t="shared" si="80"/>
        <v>35000</v>
      </c>
      <c r="M121" s="4">
        <f t="shared" si="80"/>
        <v>35000</v>
      </c>
      <c r="N121" s="4">
        <f t="shared" si="80"/>
        <v>35000</v>
      </c>
      <c r="O121" s="4">
        <f t="shared" si="80"/>
        <v>35000</v>
      </c>
      <c r="P121" s="4">
        <f t="shared" si="80"/>
        <v>35000</v>
      </c>
      <c r="Q121" s="16">
        <f t="shared" ref="Q121:Q124" si="81">SUM(E121:P121)</f>
        <v>420000</v>
      </c>
    </row>
    <row r="122" spans="1:17" ht="16" x14ac:dyDescent="0.2">
      <c r="A122" s="3"/>
      <c r="B122" t="s">
        <v>26</v>
      </c>
      <c r="D122" s="24">
        <v>0.2</v>
      </c>
      <c r="E122" s="4">
        <f>$D$122*E121</f>
        <v>7000</v>
      </c>
      <c r="F122" s="4">
        <f t="shared" ref="F122:P122" si="82">$D$122*F121</f>
        <v>7000</v>
      </c>
      <c r="G122" s="4">
        <f t="shared" si="82"/>
        <v>7000</v>
      </c>
      <c r="H122" s="4">
        <f t="shared" si="82"/>
        <v>7000</v>
      </c>
      <c r="I122" s="4">
        <f t="shared" si="82"/>
        <v>7000</v>
      </c>
      <c r="J122" s="4">
        <f t="shared" si="82"/>
        <v>7000</v>
      </c>
      <c r="K122" s="4">
        <f t="shared" si="82"/>
        <v>7000</v>
      </c>
      <c r="L122" s="4">
        <f t="shared" si="82"/>
        <v>7000</v>
      </c>
      <c r="M122" s="4">
        <f t="shared" si="82"/>
        <v>7000</v>
      </c>
      <c r="N122" s="4">
        <f t="shared" si="82"/>
        <v>7000</v>
      </c>
      <c r="O122" s="4">
        <f t="shared" si="82"/>
        <v>7000</v>
      </c>
      <c r="P122" s="4">
        <f t="shared" si="82"/>
        <v>7000</v>
      </c>
      <c r="Q122" s="16">
        <f t="shared" si="81"/>
        <v>84000</v>
      </c>
    </row>
    <row r="123" spans="1:17" ht="16" x14ac:dyDescent="0.2">
      <c r="A123" s="3"/>
      <c r="B123" t="s">
        <v>27</v>
      </c>
      <c r="D123" s="24">
        <v>7.6499999999999999E-2</v>
      </c>
      <c r="E123" s="4">
        <f>$D$123*E121</f>
        <v>2677.5</v>
      </c>
      <c r="F123" s="4">
        <f t="shared" ref="F123:P123" si="83">$D$123*F121</f>
        <v>2677.5</v>
      </c>
      <c r="G123" s="4">
        <f t="shared" si="83"/>
        <v>2677.5</v>
      </c>
      <c r="H123" s="4">
        <f t="shared" si="83"/>
        <v>2677.5</v>
      </c>
      <c r="I123" s="4">
        <f t="shared" si="83"/>
        <v>2677.5</v>
      </c>
      <c r="J123" s="4">
        <f t="shared" si="83"/>
        <v>2677.5</v>
      </c>
      <c r="K123" s="4">
        <f t="shared" si="83"/>
        <v>2677.5</v>
      </c>
      <c r="L123" s="4">
        <f t="shared" si="83"/>
        <v>2677.5</v>
      </c>
      <c r="M123" s="4">
        <f t="shared" si="83"/>
        <v>2677.5</v>
      </c>
      <c r="N123" s="4">
        <f t="shared" si="83"/>
        <v>2677.5</v>
      </c>
      <c r="O123" s="4">
        <f t="shared" si="83"/>
        <v>2677.5</v>
      </c>
      <c r="P123" s="4">
        <f t="shared" si="83"/>
        <v>2677.5</v>
      </c>
      <c r="Q123" s="16">
        <f t="shared" si="81"/>
        <v>32130</v>
      </c>
    </row>
    <row r="124" spans="1:17" ht="16" x14ac:dyDescent="0.2">
      <c r="A124" s="3"/>
      <c r="B124" t="s">
        <v>58</v>
      </c>
      <c r="D124" s="25">
        <v>0.23</v>
      </c>
      <c r="E124" s="4">
        <f>(E121/100)*$D124</f>
        <v>80.5</v>
      </c>
      <c r="F124" s="4">
        <f t="shared" ref="F124:P124" si="84">(F121/100)*$D124</f>
        <v>80.5</v>
      </c>
      <c r="G124" s="4">
        <f t="shared" si="84"/>
        <v>80.5</v>
      </c>
      <c r="H124" s="4">
        <f t="shared" si="84"/>
        <v>80.5</v>
      </c>
      <c r="I124" s="4">
        <f t="shared" si="84"/>
        <v>80.5</v>
      </c>
      <c r="J124" s="4">
        <f t="shared" si="84"/>
        <v>80.5</v>
      </c>
      <c r="K124" s="4">
        <f t="shared" si="84"/>
        <v>80.5</v>
      </c>
      <c r="L124" s="4">
        <f t="shared" si="84"/>
        <v>80.5</v>
      </c>
      <c r="M124" s="4">
        <f t="shared" si="84"/>
        <v>80.5</v>
      </c>
      <c r="N124" s="4">
        <f t="shared" si="84"/>
        <v>80.5</v>
      </c>
      <c r="O124" s="4">
        <f t="shared" si="84"/>
        <v>80.5</v>
      </c>
      <c r="P124" s="4">
        <f t="shared" si="84"/>
        <v>80.5</v>
      </c>
      <c r="Q124" s="16">
        <f t="shared" si="81"/>
        <v>966</v>
      </c>
    </row>
    <row r="125" spans="1:17" ht="17" thickBot="1" x14ac:dyDescent="0.25">
      <c r="A125" s="3"/>
      <c r="D125" s="2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16"/>
    </row>
    <row r="126" spans="1:17" ht="17" thickBot="1" x14ac:dyDescent="0.25">
      <c r="A126" s="3"/>
      <c r="B126" s="49" t="s">
        <v>28</v>
      </c>
      <c r="C126" s="55"/>
      <c r="D126" s="55"/>
      <c r="E126" s="42">
        <f>SUM(E121:E124)</f>
        <v>44758</v>
      </c>
      <c r="F126" s="42">
        <f t="shared" ref="F126:P126" si="85">SUM(F121:F124)</f>
        <v>44758</v>
      </c>
      <c r="G126" s="42">
        <f t="shared" si="85"/>
        <v>44758</v>
      </c>
      <c r="H126" s="42">
        <f t="shared" si="85"/>
        <v>44758</v>
      </c>
      <c r="I126" s="42">
        <f t="shared" si="85"/>
        <v>44758</v>
      </c>
      <c r="J126" s="42">
        <f t="shared" si="85"/>
        <v>44758</v>
      </c>
      <c r="K126" s="42">
        <f t="shared" si="85"/>
        <v>44758</v>
      </c>
      <c r="L126" s="42">
        <f t="shared" si="85"/>
        <v>44758</v>
      </c>
      <c r="M126" s="42">
        <f t="shared" si="85"/>
        <v>44758</v>
      </c>
      <c r="N126" s="42">
        <f t="shared" si="85"/>
        <v>44758</v>
      </c>
      <c r="O126" s="42">
        <f t="shared" si="85"/>
        <v>44758</v>
      </c>
      <c r="P126" s="42">
        <f t="shared" si="85"/>
        <v>44758</v>
      </c>
      <c r="Q126" s="45">
        <f t="shared" ref="Q126" si="86">SUM(E126:P126)</f>
        <v>537096</v>
      </c>
    </row>
    <row r="127" spans="1:17" x14ac:dyDescent="0.2"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16"/>
    </row>
    <row r="128" spans="1:17" ht="16" x14ac:dyDescent="0.2">
      <c r="B128" s="48" t="s">
        <v>12</v>
      </c>
      <c r="C128" s="3"/>
      <c r="D128" s="3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15"/>
    </row>
    <row r="129" spans="2:17" x14ac:dyDescent="0.2">
      <c r="Q129" s="13"/>
    </row>
    <row r="130" spans="2:17" ht="16" x14ac:dyDescent="0.2">
      <c r="B130" s="48" t="s">
        <v>49</v>
      </c>
      <c r="C130" s="3"/>
      <c r="D130" s="3"/>
      <c r="Q130" s="13"/>
    </row>
    <row r="131" spans="2:17" x14ac:dyDescent="0.2">
      <c r="B131" t="s">
        <v>47</v>
      </c>
      <c r="E131" s="4">
        <v>1000</v>
      </c>
      <c r="F131" s="4">
        <f>E131</f>
        <v>1000</v>
      </c>
      <c r="G131" s="4">
        <f t="shared" ref="G131:P131" si="87">F131</f>
        <v>1000</v>
      </c>
      <c r="H131" s="4">
        <f t="shared" si="87"/>
        <v>1000</v>
      </c>
      <c r="I131" s="4">
        <f t="shared" si="87"/>
        <v>1000</v>
      </c>
      <c r="J131" s="4">
        <f t="shared" si="87"/>
        <v>1000</v>
      </c>
      <c r="K131" s="4">
        <f t="shared" si="87"/>
        <v>1000</v>
      </c>
      <c r="L131" s="4">
        <f t="shared" si="87"/>
        <v>1000</v>
      </c>
      <c r="M131" s="4">
        <f t="shared" si="87"/>
        <v>1000</v>
      </c>
      <c r="N131" s="4">
        <f t="shared" si="87"/>
        <v>1000</v>
      </c>
      <c r="O131" s="4">
        <f t="shared" si="87"/>
        <v>1000</v>
      </c>
      <c r="P131" s="4">
        <f t="shared" si="87"/>
        <v>1000</v>
      </c>
      <c r="Q131" s="16">
        <f t="shared" ref="Q131:Q136" si="88">SUM(E131:P131)</f>
        <v>12000</v>
      </c>
    </row>
    <row r="132" spans="2:17" x14ac:dyDescent="0.2">
      <c r="B132" t="s">
        <v>48</v>
      </c>
      <c r="E132" s="4">
        <v>10000</v>
      </c>
      <c r="F132" s="4">
        <f t="shared" ref="F132:P134" si="89">E132</f>
        <v>10000</v>
      </c>
      <c r="G132" s="4">
        <f t="shared" si="89"/>
        <v>10000</v>
      </c>
      <c r="H132" s="4">
        <f t="shared" si="89"/>
        <v>10000</v>
      </c>
      <c r="I132" s="4">
        <f t="shared" si="89"/>
        <v>10000</v>
      </c>
      <c r="J132" s="4">
        <f t="shared" si="89"/>
        <v>10000</v>
      </c>
      <c r="K132" s="4">
        <f t="shared" si="89"/>
        <v>10000</v>
      </c>
      <c r="L132" s="4">
        <f t="shared" si="89"/>
        <v>10000</v>
      </c>
      <c r="M132" s="4">
        <f t="shared" si="89"/>
        <v>10000</v>
      </c>
      <c r="N132" s="4">
        <f t="shared" si="89"/>
        <v>10000</v>
      </c>
      <c r="O132" s="4">
        <f t="shared" si="89"/>
        <v>10000</v>
      </c>
      <c r="P132" s="4">
        <f t="shared" si="89"/>
        <v>10000</v>
      </c>
      <c r="Q132" s="16">
        <f t="shared" si="88"/>
        <v>120000</v>
      </c>
    </row>
    <row r="133" spans="2:17" x14ac:dyDescent="0.2">
      <c r="B133" t="s">
        <v>13</v>
      </c>
      <c r="E133" s="4">
        <v>0</v>
      </c>
      <c r="F133" s="4">
        <f t="shared" si="89"/>
        <v>0</v>
      </c>
      <c r="G133" s="4">
        <f t="shared" si="89"/>
        <v>0</v>
      </c>
      <c r="H133" s="4">
        <f t="shared" si="89"/>
        <v>0</v>
      </c>
      <c r="I133" s="4">
        <f t="shared" si="89"/>
        <v>0</v>
      </c>
      <c r="J133" s="4">
        <f t="shared" si="89"/>
        <v>0</v>
      </c>
      <c r="K133" s="4">
        <f t="shared" si="89"/>
        <v>0</v>
      </c>
      <c r="L133" s="4">
        <f t="shared" si="89"/>
        <v>0</v>
      </c>
      <c r="M133" s="4">
        <f t="shared" si="89"/>
        <v>0</v>
      </c>
      <c r="N133" s="4">
        <f t="shared" si="89"/>
        <v>0</v>
      </c>
      <c r="O133" s="4">
        <f t="shared" si="89"/>
        <v>0</v>
      </c>
      <c r="P133" s="4">
        <f t="shared" si="89"/>
        <v>0</v>
      </c>
      <c r="Q133" s="16">
        <f t="shared" si="88"/>
        <v>0</v>
      </c>
    </row>
    <row r="134" spans="2:17" x14ac:dyDescent="0.2">
      <c r="B134" t="s">
        <v>13</v>
      </c>
      <c r="E134" s="4">
        <v>0</v>
      </c>
      <c r="F134" s="4">
        <f t="shared" si="89"/>
        <v>0</v>
      </c>
      <c r="G134" s="4">
        <f t="shared" si="89"/>
        <v>0</v>
      </c>
      <c r="H134" s="4">
        <f t="shared" si="89"/>
        <v>0</v>
      </c>
      <c r="I134" s="4">
        <f t="shared" si="89"/>
        <v>0</v>
      </c>
      <c r="J134" s="4">
        <f t="shared" si="89"/>
        <v>0</v>
      </c>
      <c r="K134" s="4">
        <f t="shared" si="89"/>
        <v>0</v>
      </c>
      <c r="L134" s="4">
        <f t="shared" si="89"/>
        <v>0</v>
      </c>
      <c r="M134" s="4">
        <f t="shared" si="89"/>
        <v>0</v>
      </c>
      <c r="N134" s="4">
        <f t="shared" si="89"/>
        <v>0</v>
      </c>
      <c r="O134" s="4">
        <f t="shared" si="89"/>
        <v>0</v>
      </c>
      <c r="P134" s="4">
        <f t="shared" si="89"/>
        <v>0</v>
      </c>
      <c r="Q134" s="16">
        <f t="shared" si="88"/>
        <v>0</v>
      </c>
    </row>
    <row r="135" spans="2:17" ht="16" thickBot="1" x14ac:dyDescent="0.25"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16"/>
    </row>
    <row r="136" spans="2:17" ht="17" thickBot="1" x14ac:dyDescent="0.25">
      <c r="B136" s="49" t="s">
        <v>14</v>
      </c>
      <c r="C136" s="41"/>
      <c r="D136" s="41"/>
      <c r="E136" s="42">
        <f t="shared" ref="E136:P136" si="90">SUM(E131:E134)</f>
        <v>11000</v>
      </c>
      <c r="F136" s="42">
        <f t="shared" si="90"/>
        <v>11000</v>
      </c>
      <c r="G136" s="42">
        <f t="shared" si="90"/>
        <v>11000</v>
      </c>
      <c r="H136" s="42">
        <f t="shared" si="90"/>
        <v>11000</v>
      </c>
      <c r="I136" s="42">
        <f t="shared" si="90"/>
        <v>11000</v>
      </c>
      <c r="J136" s="42">
        <f t="shared" si="90"/>
        <v>11000</v>
      </c>
      <c r="K136" s="42">
        <f t="shared" si="90"/>
        <v>11000</v>
      </c>
      <c r="L136" s="42">
        <f t="shared" si="90"/>
        <v>11000</v>
      </c>
      <c r="M136" s="42">
        <f t="shared" si="90"/>
        <v>11000</v>
      </c>
      <c r="N136" s="42">
        <f t="shared" si="90"/>
        <v>11000</v>
      </c>
      <c r="O136" s="42">
        <f t="shared" si="90"/>
        <v>11000</v>
      </c>
      <c r="P136" s="42">
        <f t="shared" si="90"/>
        <v>11000</v>
      </c>
      <c r="Q136" s="45">
        <f t="shared" si="88"/>
        <v>132000</v>
      </c>
    </row>
    <row r="137" spans="2:17" x14ac:dyDescent="0.2">
      <c r="Q137" s="13"/>
    </row>
    <row r="138" spans="2:17" ht="16" x14ac:dyDescent="0.2">
      <c r="B138" s="48" t="s">
        <v>75</v>
      </c>
      <c r="C138" s="3"/>
      <c r="D138" s="3"/>
      <c r="Q138" s="13"/>
    </row>
    <row r="139" spans="2:17" x14ac:dyDescent="0.2">
      <c r="B139" t="s">
        <v>52</v>
      </c>
      <c r="E139" s="4">
        <v>1000</v>
      </c>
      <c r="F139" s="4">
        <f t="shared" ref="F139:P148" si="91">E139</f>
        <v>1000</v>
      </c>
      <c r="G139" s="4">
        <f t="shared" si="91"/>
        <v>1000</v>
      </c>
      <c r="H139" s="4">
        <f t="shared" si="91"/>
        <v>1000</v>
      </c>
      <c r="I139" s="4">
        <f t="shared" si="91"/>
        <v>1000</v>
      </c>
      <c r="J139" s="4">
        <f t="shared" si="91"/>
        <v>1000</v>
      </c>
      <c r="K139" s="4">
        <f t="shared" si="91"/>
        <v>1000</v>
      </c>
      <c r="L139" s="4">
        <f t="shared" si="91"/>
        <v>1000</v>
      </c>
      <c r="M139" s="4">
        <f t="shared" si="91"/>
        <v>1000</v>
      </c>
      <c r="N139" s="4">
        <f t="shared" si="91"/>
        <v>1000</v>
      </c>
      <c r="O139" s="4">
        <f t="shared" si="91"/>
        <v>1000</v>
      </c>
      <c r="P139" s="4">
        <f t="shared" si="91"/>
        <v>1000</v>
      </c>
      <c r="Q139" s="16">
        <f t="shared" ref="Q139:Q151" si="92">SUM(E139:P139)</f>
        <v>12000</v>
      </c>
    </row>
    <row r="140" spans="2:17" x14ac:dyDescent="0.2">
      <c r="B140" t="s">
        <v>15</v>
      </c>
      <c r="E140" s="4">
        <v>0</v>
      </c>
      <c r="F140" s="4">
        <f t="shared" si="91"/>
        <v>0</v>
      </c>
      <c r="G140" s="4">
        <f t="shared" si="91"/>
        <v>0</v>
      </c>
      <c r="H140" s="4">
        <f t="shared" si="91"/>
        <v>0</v>
      </c>
      <c r="I140" s="4">
        <f t="shared" si="91"/>
        <v>0</v>
      </c>
      <c r="J140" s="4">
        <f t="shared" si="91"/>
        <v>0</v>
      </c>
      <c r="K140" s="4">
        <f t="shared" si="91"/>
        <v>0</v>
      </c>
      <c r="L140" s="4">
        <f t="shared" si="91"/>
        <v>0</v>
      </c>
      <c r="M140" s="4">
        <f t="shared" si="91"/>
        <v>0</v>
      </c>
      <c r="N140" s="4">
        <f t="shared" si="91"/>
        <v>0</v>
      </c>
      <c r="O140" s="4">
        <f t="shared" si="91"/>
        <v>0</v>
      </c>
      <c r="P140" s="4">
        <f t="shared" si="91"/>
        <v>0</v>
      </c>
      <c r="Q140" s="16">
        <f t="shared" si="92"/>
        <v>0</v>
      </c>
    </row>
    <row r="141" spans="2:17" x14ac:dyDescent="0.2">
      <c r="B141" t="s">
        <v>16</v>
      </c>
      <c r="E141" s="4">
        <v>0</v>
      </c>
      <c r="F141" s="4">
        <f t="shared" si="91"/>
        <v>0</v>
      </c>
      <c r="G141" s="4">
        <f t="shared" si="91"/>
        <v>0</v>
      </c>
      <c r="H141" s="4">
        <f t="shared" si="91"/>
        <v>0</v>
      </c>
      <c r="I141" s="4">
        <f t="shared" si="91"/>
        <v>0</v>
      </c>
      <c r="J141" s="4">
        <f t="shared" si="91"/>
        <v>0</v>
      </c>
      <c r="K141" s="4">
        <f t="shared" si="91"/>
        <v>0</v>
      </c>
      <c r="L141" s="4">
        <f t="shared" si="91"/>
        <v>0</v>
      </c>
      <c r="M141" s="4">
        <f t="shared" si="91"/>
        <v>0</v>
      </c>
      <c r="N141" s="4">
        <f t="shared" si="91"/>
        <v>0</v>
      </c>
      <c r="O141" s="4">
        <f t="shared" si="91"/>
        <v>0</v>
      </c>
      <c r="P141" s="4">
        <f t="shared" si="91"/>
        <v>0</v>
      </c>
      <c r="Q141" s="16">
        <f t="shared" si="92"/>
        <v>0</v>
      </c>
    </row>
    <row r="142" spans="2:17" x14ac:dyDescent="0.2">
      <c r="B142" t="s">
        <v>17</v>
      </c>
      <c r="E142" s="4">
        <v>0</v>
      </c>
      <c r="F142" s="4">
        <f t="shared" si="91"/>
        <v>0</v>
      </c>
      <c r="G142" s="4">
        <f t="shared" si="91"/>
        <v>0</v>
      </c>
      <c r="H142" s="4">
        <f t="shared" si="91"/>
        <v>0</v>
      </c>
      <c r="I142" s="4">
        <f t="shared" si="91"/>
        <v>0</v>
      </c>
      <c r="J142" s="4">
        <f t="shared" si="91"/>
        <v>0</v>
      </c>
      <c r="K142" s="4">
        <f t="shared" si="91"/>
        <v>0</v>
      </c>
      <c r="L142" s="4">
        <f t="shared" si="91"/>
        <v>0</v>
      </c>
      <c r="M142" s="4">
        <f t="shared" si="91"/>
        <v>0</v>
      </c>
      <c r="N142" s="4">
        <f t="shared" si="91"/>
        <v>0</v>
      </c>
      <c r="O142" s="4">
        <f t="shared" si="91"/>
        <v>0</v>
      </c>
      <c r="P142" s="4">
        <f t="shared" si="91"/>
        <v>0</v>
      </c>
      <c r="Q142" s="16">
        <f t="shared" si="92"/>
        <v>0</v>
      </c>
    </row>
    <row r="143" spans="2:17" x14ac:dyDescent="0.2">
      <c r="B143" t="s">
        <v>18</v>
      </c>
      <c r="E143" s="4">
        <v>0</v>
      </c>
      <c r="F143" s="4">
        <f t="shared" si="91"/>
        <v>0</v>
      </c>
      <c r="G143" s="4">
        <f t="shared" si="91"/>
        <v>0</v>
      </c>
      <c r="H143" s="4">
        <f t="shared" si="91"/>
        <v>0</v>
      </c>
      <c r="I143" s="4">
        <f t="shared" si="91"/>
        <v>0</v>
      </c>
      <c r="J143" s="4">
        <f t="shared" si="91"/>
        <v>0</v>
      </c>
      <c r="K143" s="4">
        <f t="shared" si="91"/>
        <v>0</v>
      </c>
      <c r="L143" s="4">
        <f t="shared" si="91"/>
        <v>0</v>
      </c>
      <c r="M143" s="4">
        <f t="shared" si="91"/>
        <v>0</v>
      </c>
      <c r="N143" s="4">
        <f t="shared" si="91"/>
        <v>0</v>
      </c>
      <c r="O143" s="4">
        <f t="shared" si="91"/>
        <v>0</v>
      </c>
      <c r="P143" s="4">
        <f t="shared" si="91"/>
        <v>0</v>
      </c>
      <c r="Q143" s="16">
        <f t="shared" si="92"/>
        <v>0</v>
      </c>
    </row>
    <row r="144" spans="2:17" x14ac:dyDescent="0.2">
      <c r="B144" t="s">
        <v>19</v>
      </c>
      <c r="E144" s="4">
        <v>0</v>
      </c>
      <c r="F144" s="4">
        <f t="shared" si="91"/>
        <v>0</v>
      </c>
      <c r="G144" s="4">
        <f t="shared" si="91"/>
        <v>0</v>
      </c>
      <c r="H144" s="4">
        <f t="shared" si="91"/>
        <v>0</v>
      </c>
      <c r="I144" s="4">
        <f t="shared" si="91"/>
        <v>0</v>
      </c>
      <c r="J144" s="4">
        <f t="shared" si="91"/>
        <v>0</v>
      </c>
      <c r="K144" s="4">
        <f t="shared" si="91"/>
        <v>0</v>
      </c>
      <c r="L144" s="4">
        <f t="shared" si="91"/>
        <v>0</v>
      </c>
      <c r="M144" s="4">
        <f t="shared" si="91"/>
        <v>0</v>
      </c>
      <c r="N144" s="4">
        <f t="shared" si="91"/>
        <v>0</v>
      </c>
      <c r="O144" s="4">
        <f t="shared" si="91"/>
        <v>0</v>
      </c>
      <c r="P144" s="4">
        <f t="shared" si="91"/>
        <v>0</v>
      </c>
      <c r="Q144" s="16">
        <f t="shared" si="92"/>
        <v>0</v>
      </c>
    </row>
    <row r="145" spans="2:17" x14ac:dyDescent="0.2">
      <c r="B145" t="s">
        <v>20</v>
      </c>
      <c r="E145" s="4">
        <v>0</v>
      </c>
      <c r="F145" s="4">
        <f t="shared" si="91"/>
        <v>0</v>
      </c>
      <c r="G145" s="4">
        <f t="shared" si="91"/>
        <v>0</v>
      </c>
      <c r="H145" s="4">
        <f t="shared" si="91"/>
        <v>0</v>
      </c>
      <c r="I145" s="4">
        <f t="shared" si="91"/>
        <v>0</v>
      </c>
      <c r="J145" s="4">
        <f t="shared" si="91"/>
        <v>0</v>
      </c>
      <c r="K145" s="4">
        <f t="shared" si="91"/>
        <v>0</v>
      </c>
      <c r="L145" s="4">
        <f t="shared" si="91"/>
        <v>0</v>
      </c>
      <c r="M145" s="4">
        <f t="shared" si="91"/>
        <v>0</v>
      </c>
      <c r="N145" s="4">
        <f t="shared" si="91"/>
        <v>0</v>
      </c>
      <c r="O145" s="4">
        <f t="shared" si="91"/>
        <v>0</v>
      </c>
      <c r="P145" s="4">
        <f t="shared" si="91"/>
        <v>0</v>
      </c>
      <c r="Q145" s="16">
        <f t="shared" si="92"/>
        <v>0</v>
      </c>
    </row>
    <row r="146" spans="2:17" x14ac:dyDescent="0.2">
      <c r="B146" t="s">
        <v>21</v>
      </c>
      <c r="E146" s="4">
        <v>0</v>
      </c>
      <c r="F146" s="4">
        <f t="shared" si="91"/>
        <v>0</v>
      </c>
      <c r="G146" s="4">
        <f t="shared" si="91"/>
        <v>0</v>
      </c>
      <c r="H146" s="4">
        <f t="shared" si="91"/>
        <v>0</v>
      </c>
      <c r="I146" s="4">
        <f t="shared" si="91"/>
        <v>0</v>
      </c>
      <c r="J146" s="4">
        <f t="shared" si="91"/>
        <v>0</v>
      </c>
      <c r="K146" s="4">
        <f t="shared" si="91"/>
        <v>0</v>
      </c>
      <c r="L146" s="4">
        <f t="shared" si="91"/>
        <v>0</v>
      </c>
      <c r="M146" s="4">
        <f t="shared" si="91"/>
        <v>0</v>
      </c>
      <c r="N146" s="4">
        <f t="shared" si="91"/>
        <v>0</v>
      </c>
      <c r="O146" s="4">
        <f t="shared" si="91"/>
        <v>0</v>
      </c>
      <c r="P146" s="4">
        <f t="shared" si="91"/>
        <v>0</v>
      </c>
      <c r="Q146" s="16">
        <f t="shared" si="92"/>
        <v>0</v>
      </c>
    </row>
    <row r="147" spans="2:17" x14ac:dyDescent="0.2">
      <c r="B147" t="s">
        <v>22</v>
      </c>
      <c r="E147" s="4">
        <v>0</v>
      </c>
      <c r="F147" s="4">
        <f t="shared" si="91"/>
        <v>0</v>
      </c>
      <c r="G147" s="4">
        <f t="shared" si="91"/>
        <v>0</v>
      </c>
      <c r="H147" s="4">
        <f t="shared" si="91"/>
        <v>0</v>
      </c>
      <c r="I147" s="4">
        <f t="shared" si="91"/>
        <v>0</v>
      </c>
      <c r="J147" s="4">
        <f t="shared" si="91"/>
        <v>0</v>
      </c>
      <c r="K147" s="4">
        <f t="shared" si="91"/>
        <v>0</v>
      </c>
      <c r="L147" s="4">
        <f t="shared" si="91"/>
        <v>0</v>
      </c>
      <c r="M147" s="4">
        <f t="shared" si="91"/>
        <v>0</v>
      </c>
      <c r="N147" s="4">
        <f t="shared" si="91"/>
        <v>0</v>
      </c>
      <c r="O147" s="4">
        <f t="shared" si="91"/>
        <v>0</v>
      </c>
      <c r="P147" s="4">
        <f t="shared" si="91"/>
        <v>0</v>
      </c>
      <c r="Q147" s="16">
        <f t="shared" si="92"/>
        <v>0</v>
      </c>
    </row>
    <row r="148" spans="2:17" x14ac:dyDescent="0.2">
      <c r="B148" t="s">
        <v>22</v>
      </c>
      <c r="E148" s="4">
        <v>0</v>
      </c>
      <c r="F148" s="4">
        <f t="shared" si="91"/>
        <v>0</v>
      </c>
      <c r="G148" s="4">
        <f t="shared" si="91"/>
        <v>0</v>
      </c>
      <c r="H148" s="4">
        <f t="shared" si="91"/>
        <v>0</v>
      </c>
      <c r="I148" s="4">
        <f t="shared" si="91"/>
        <v>0</v>
      </c>
      <c r="J148" s="4">
        <f t="shared" si="91"/>
        <v>0</v>
      </c>
      <c r="K148" s="4">
        <f t="shared" si="91"/>
        <v>0</v>
      </c>
      <c r="L148" s="4">
        <f t="shared" si="91"/>
        <v>0</v>
      </c>
      <c r="M148" s="4">
        <f t="shared" si="91"/>
        <v>0</v>
      </c>
      <c r="N148" s="4">
        <f t="shared" si="91"/>
        <v>0</v>
      </c>
      <c r="O148" s="4">
        <f t="shared" si="91"/>
        <v>0</v>
      </c>
      <c r="P148" s="4">
        <f t="shared" si="91"/>
        <v>0</v>
      </c>
      <c r="Q148" s="16">
        <f t="shared" si="92"/>
        <v>0</v>
      </c>
    </row>
    <row r="149" spans="2:17" ht="16" x14ac:dyDescent="0.2">
      <c r="B149" s="49" t="s">
        <v>76</v>
      </c>
      <c r="C149" s="55"/>
      <c r="D149" s="55"/>
      <c r="E149" s="42">
        <f t="shared" ref="E149:P149" si="93">SUM(E139:E148)</f>
        <v>1000</v>
      </c>
      <c r="F149" s="42">
        <f t="shared" si="93"/>
        <v>1000</v>
      </c>
      <c r="G149" s="42">
        <f t="shared" si="93"/>
        <v>1000</v>
      </c>
      <c r="H149" s="42">
        <f t="shared" si="93"/>
        <v>1000</v>
      </c>
      <c r="I149" s="42">
        <f t="shared" si="93"/>
        <v>1000</v>
      </c>
      <c r="J149" s="42">
        <f t="shared" si="93"/>
        <v>1000</v>
      </c>
      <c r="K149" s="42">
        <f t="shared" si="93"/>
        <v>1000</v>
      </c>
      <c r="L149" s="42">
        <f t="shared" si="93"/>
        <v>1000</v>
      </c>
      <c r="M149" s="42">
        <f t="shared" si="93"/>
        <v>1000</v>
      </c>
      <c r="N149" s="42">
        <f t="shared" si="93"/>
        <v>1000</v>
      </c>
      <c r="O149" s="42">
        <f t="shared" si="93"/>
        <v>1000</v>
      </c>
      <c r="P149" s="42">
        <f t="shared" si="93"/>
        <v>1000</v>
      </c>
      <c r="Q149" s="59">
        <f t="shared" si="92"/>
        <v>12000</v>
      </c>
    </row>
    <row r="150" spans="2:17" ht="16" thickBot="1" x14ac:dyDescent="0.25"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16"/>
    </row>
    <row r="151" spans="2:17" ht="17" thickBot="1" x14ac:dyDescent="0.25">
      <c r="B151" s="49" t="s">
        <v>23</v>
      </c>
      <c r="C151" s="49"/>
      <c r="D151" s="49"/>
      <c r="E151" s="42">
        <f t="shared" ref="E151:P151" si="94">E136+E149</f>
        <v>12000</v>
      </c>
      <c r="F151" s="42">
        <f t="shared" si="94"/>
        <v>12000</v>
      </c>
      <c r="G151" s="42">
        <f t="shared" si="94"/>
        <v>12000</v>
      </c>
      <c r="H151" s="42">
        <f t="shared" si="94"/>
        <v>12000</v>
      </c>
      <c r="I151" s="42">
        <f t="shared" si="94"/>
        <v>12000</v>
      </c>
      <c r="J151" s="42">
        <f t="shared" si="94"/>
        <v>12000</v>
      </c>
      <c r="K151" s="42">
        <f t="shared" si="94"/>
        <v>12000</v>
      </c>
      <c r="L151" s="42">
        <f t="shared" si="94"/>
        <v>12000</v>
      </c>
      <c r="M151" s="42">
        <f t="shared" si="94"/>
        <v>12000</v>
      </c>
      <c r="N151" s="42">
        <f t="shared" si="94"/>
        <v>12000</v>
      </c>
      <c r="O151" s="42">
        <f t="shared" si="94"/>
        <v>12000</v>
      </c>
      <c r="P151" s="42">
        <f t="shared" si="94"/>
        <v>12000</v>
      </c>
      <c r="Q151" s="45">
        <f t="shared" si="92"/>
        <v>144000</v>
      </c>
    </row>
    <row r="152" spans="2:17" ht="16" x14ac:dyDescent="0.2">
      <c r="B152" s="18"/>
      <c r="C152" s="18"/>
      <c r="D152" s="18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16"/>
    </row>
    <row r="153" spans="2:17" ht="16" x14ac:dyDescent="0.2">
      <c r="B153" s="48" t="s">
        <v>77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16"/>
    </row>
    <row r="154" spans="2:17" x14ac:dyDescent="0.2">
      <c r="B154" t="s">
        <v>46</v>
      </c>
      <c r="E154" s="4">
        <v>300</v>
      </c>
      <c r="F154" s="4">
        <f t="shared" ref="F154:P157" si="95">E154</f>
        <v>300</v>
      </c>
      <c r="G154" s="4">
        <f t="shared" si="95"/>
        <v>300</v>
      </c>
      <c r="H154" s="4">
        <f t="shared" si="95"/>
        <v>300</v>
      </c>
      <c r="I154" s="4">
        <f t="shared" si="95"/>
        <v>300</v>
      </c>
      <c r="J154" s="4">
        <f t="shared" si="95"/>
        <v>300</v>
      </c>
      <c r="K154" s="4">
        <f t="shared" si="95"/>
        <v>300</v>
      </c>
      <c r="L154" s="4">
        <f t="shared" si="95"/>
        <v>300</v>
      </c>
      <c r="M154" s="4">
        <f t="shared" si="95"/>
        <v>300</v>
      </c>
      <c r="N154" s="4">
        <f t="shared" si="95"/>
        <v>300</v>
      </c>
      <c r="O154" s="4">
        <f t="shared" si="95"/>
        <v>300</v>
      </c>
      <c r="P154" s="4">
        <f t="shared" si="95"/>
        <v>300</v>
      </c>
      <c r="Q154" s="16">
        <f t="shared" ref="Q154:Q161" si="96">SUM(E154:P154)</f>
        <v>3600</v>
      </c>
    </row>
    <row r="155" spans="2:17" x14ac:dyDescent="0.2">
      <c r="B155" t="s">
        <v>29</v>
      </c>
      <c r="E155" s="4">
        <v>100</v>
      </c>
      <c r="F155" s="4">
        <f t="shared" si="95"/>
        <v>100</v>
      </c>
      <c r="G155" s="4">
        <f t="shared" si="95"/>
        <v>100</v>
      </c>
      <c r="H155" s="4">
        <f t="shared" si="95"/>
        <v>100</v>
      </c>
      <c r="I155" s="4">
        <f t="shared" si="95"/>
        <v>100</v>
      </c>
      <c r="J155" s="4">
        <f t="shared" si="95"/>
        <v>100</v>
      </c>
      <c r="K155" s="4">
        <f t="shared" si="95"/>
        <v>100</v>
      </c>
      <c r="L155" s="4">
        <f t="shared" si="95"/>
        <v>100</v>
      </c>
      <c r="M155" s="4">
        <f t="shared" si="95"/>
        <v>100</v>
      </c>
      <c r="N155" s="4">
        <f t="shared" si="95"/>
        <v>100</v>
      </c>
      <c r="O155" s="4">
        <f t="shared" si="95"/>
        <v>100</v>
      </c>
      <c r="P155" s="4">
        <f t="shared" si="95"/>
        <v>100</v>
      </c>
      <c r="Q155" s="16">
        <f t="shared" si="96"/>
        <v>1200</v>
      </c>
    </row>
    <row r="156" spans="2:17" x14ac:dyDescent="0.2">
      <c r="B156" t="s">
        <v>30</v>
      </c>
      <c r="E156" s="4">
        <v>0</v>
      </c>
      <c r="F156" s="4">
        <f t="shared" si="95"/>
        <v>0</v>
      </c>
      <c r="G156" s="4">
        <f t="shared" si="95"/>
        <v>0</v>
      </c>
      <c r="H156" s="4">
        <f t="shared" si="95"/>
        <v>0</v>
      </c>
      <c r="I156" s="4">
        <f t="shared" si="95"/>
        <v>0</v>
      </c>
      <c r="J156" s="4">
        <f t="shared" si="95"/>
        <v>0</v>
      </c>
      <c r="K156" s="4">
        <f t="shared" si="95"/>
        <v>0</v>
      </c>
      <c r="L156" s="4">
        <f t="shared" si="95"/>
        <v>0</v>
      </c>
      <c r="M156" s="4">
        <f t="shared" si="95"/>
        <v>0</v>
      </c>
      <c r="N156" s="4">
        <f t="shared" si="95"/>
        <v>0</v>
      </c>
      <c r="O156" s="4">
        <f t="shared" si="95"/>
        <v>0</v>
      </c>
      <c r="P156" s="4">
        <f t="shared" si="95"/>
        <v>0</v>
      </c>
      <c r="Q156" s="16">
        <f t="shared" si="96"/>
        <v>0</v>
      </c>
    </row>
    <row r="157" spans="2:17" x14ac:dyDescent="0.2">
      <c r="B157" t="s">
        <v>30</v>
      </c>
      <c r="E157" s="4">
        <v>0</v>
      </c>
      <c r="F157" s="4">
        <f t="shared" si="95"/>
        <v>0</v>
      </c>
      <c r="G157" s="4">
        <f t="shared" si="95"/>
        <v>0</v>
      </c>
      <c r="H157" s="4">
        <f t="shared" si="95"/>
        <v>0</v>
      </c>
      <c r="I157" s="4">
        <f t="shared" si="95"/>
        <v>0</v>
      </c>
      <c r="J157" s="4">
        <f t="shared" si="95"/>
        <v>0</v>
      </c>
      <c r="K157" s="4">
        <f t="shared" si="95"/>
        <v>0</v>
      </c>
      <c r="L157" s="4">
        <f t="shared" si="95"/>
        <v>0</v>
      </c>
      <c r="M157" s="4">
        <f t="shared" si="95"/>
        <v>0</v>
      </c>
      <c r="N157" s="4">
        <f t="shared" si="95"/>
        <v>0</v>
      </c>
      <c r="O157" s="4">
        <f t="shared" si="95"/>
        <v>0</v>
      </c>
      <c r="P157" s="4">
        <f t="shared" si="95"/>
        <v>0</v>
      </c>
      <c r="Q157" s="16">
        <f t="shared" si="96"/>
        <v>0</v>
      </c>
    </row>
    <row r="158" spans="2:17" ht="16" thickBot="1" x14ac:dyDescent="0.25"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16"/>
    </row>
    <row r="159" spans="2:17" ht="17" thickBot="1" x14ac:dyDescent="0.25">
      <c r="B159" s="48" t="s">
        <v>78</v>
      </c>
      <c r="E159" s="4">
        <f>SUM(E154:E157)</f>
        <v>400</v>
      </c>
      <c r="F159" s="4">
        <f t="shared" ref="F159:P159" si="97">SUM(F154:F157)</f>
        <v>400</v>
      </c>
      <c r="G159" s="4">
        <f t="shared" si="97"/>
        <v>400</v>
      </c>
      <c r="H159" s="4">
        <f t="shared" si="97"/>
        <v>400</v>
      </c>
      <c r="I159" s="4">
        <f t="shared" si="97"/>
        <v>400</v>
      </c>
      <c r="J159" s="4">
        <f t="shared" si="97"/>
        <v>400</v>
      </c>
      <c r="K159" s="4">
        <f t="shared" si="97"/>
        <v>400</v>
      </c>
      <c r="L159" s="4">
        <f t="shared" si="97"/>
        <v>400</v>
      </c>
      <c r="M159" s="4">
        <f t="shared" si="97"/>
        <v>400</v>
      </c>
      <c r="N159" s="4">
        <f t="shared" si="97"/>
        <v>400</v>
      </c>
      <c r="O159" s="4">
        <f t="shared" si="97"/>
        <v>400</v>
      </c>
      <c r="P159" s="4">
        <f t="shared" si="97"/>
        <v>400</v>
      </c>
      <c r="Q159" s="45">
        <f t="shared" ref="Q159" si="98">SUM(E159:P159)</f>
        <v>4800</v>
      </c>
    </row>
    <row r="160" spans="2:17" ht="16" thickBot="1" x14ac:dyDescent="0.25"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16"/>
    </row>
    <row r="161" spans="1:17" ht="17" thickBot="1" x14ac:dyDescent="0.25">
      <c r="B161" s="49" t="s">
        <v>74</v>
      </c>
      <c r="C161" s="55"/>
      <c r="D161" s="55"/>
      <c r="E161" s="42">
        <f>E126+E151+E159</f>
        <v>57158</v>
      </c>
      <c r="F161" s="42">
        <f t="shared" ref="F161:P161" si="99">F126+F151+F159</f>
        <v>57158</v>
      </c>
      <c r="G161" s="42">
        <f t="shared" si="99"/>
        <v>57158</v>
      </c>
      <c r="H161" s="42">
        <f t="shared" si="99"/>
        <v>57158</v>
      </c>
      <c r="I161" s="42">
        <f t="shared" si="99"/>
        <v>57158</v>
      </c>
      <c r="J161" s="42">
        <f t="shared" si="99"/>
        <v>57158</v>
      </c>
      <c r="K161" s="42">
        <f t="shared" si="99"/>
        <v>57158</v>
      </c>
      <c r="L161" s="42">
        <f t="shared" si="99"/>
        <v>57158</v>
      </c>
      <c r="M161" s="42">
        <f t="shared" si="99"/>
        <v>57158</v>
      </c>
      <c r="N161" s="42">
        <f t="shared" si="99"/>
        <v>57158</v>
      </c>
      <c r="O161" s="42">
        <f t="shared" si="99"/>
        <v>57158</v>
      </c>
      <c r="P161" s="42">
        <f t="shared" si="99"/>
        <v>57158</v>
      </c>
      <c r="Q161" s="45">
        <f t="shared" si="96"/>
        <v>685896</v>
      </c>
    </row>
    <row r="162" spans="1:17" x14ac:dyDescent="0.2"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16"/>
    </row>
    <row r="163" spans="1:17" ht="18" x14ac:dyDescent="0.2">
      <c r="B163" s="50" t="s">
        <v>31</v>
      </c>
      <c r="C163" s="3"/>
      <c r="D163" s="3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16"/>
    </row>
    <row r="164" spans="1:17" ht="17" thickBot="1" x14ac:dyDescent="0.25">
      <c r="A164" s="3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16"/>
    </row>
    <row r="165" spans="1:17" ht="19" thickBot="1" x14ac:dyDescent="0.25">
      <c r="B165" s="52" t="s">
        <v>51</v>
      </c>
      <c r="C165" s="49"/>
      <c r="D165" s="49"/>
      <c r="E165" s="42">
        <f t="shared" ref="E165:P165" si="100">E60</f>
        <v>141000</v>
      </c>
      <c r="F165" s="42">
        <f t="shared" si="100"/>
        <v>141000</v>
      </c>
      <c r="G165" s="42">
        <f t="shared" si="100"/>
        <v>141000</v>
      </c>
      <c r="H165" s="42">
        <f t="shared" si="100"/>
        <v>141000</v>
      </c>
      <c r="I165" s="42">
        <f t="shared" si="100"/>
        <v>141000</v>
      </c>
      <c r="J165" s="42">
        <f t="shared" si="100"/>
        <v>192250</v>
      </c>
      <c r="K165" s="42">
        <f t="shared" si="100"/>
        <v>192250</v>
      </c>
      <c r="L165" s="42">
        <f t="shared" si="100"/>
        <v>192250</v>
      </c>
      <c r="M165" s="42">
        <f t="shared" si="100"/>
        <v>192250</v>
      </c>
      <c r="N165" s="42">
        <f t="shared" si="100"/>
        <v>192250</v>
      </c>
      <c r="O165" s="42">
        <f t="shared" si="100"/>
        <v>128500</v>
      </c>
      <c r="P165" s="42">
        <f t="shared" si="100"/>
        <v>128500</v>
      </c>
      <c r="Q165" s="45">
        <f t="shared" ref="Q165:Q173" si="101">SUM(E165:P165)</f>
        <v>1923250</v>
      </c>
    </row>
    <row r="166" spans="1:17" x14ac:dyDescent="0.2"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16"/>
    </row>
    <row r="167" spans="1:17" x14ac:dyDescent="0.2"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16"/>
    </row>
    <row r="168" spans="1:17" x14ac:dyDescent="0.2">
      <c r="B168" t="s">
        <v>45</v>
      </c>
      <c r="E168" s="4">
        <f t="shared" ref="E168:P168" si="102">E106</f>
        <v>66000</v>
      </c>
      <c r="F168" s="4">
        <f t="shared" si="102"/>
        <v>66000</v>
      </c>
      <c r="G168" s="4">
        <f t="shared" si="102"/>
        <v>66000</v>
      </c>
      <c r="H168" s="4">
        <f t="shared" si="102"/>
        <v>66000</v>
      </c>
      <c r="I168" s="4">
        <f t="shared" si="102"/>
        <v>66000</v>
      </c>
      <c r="J168" s="4">
        <f t="shared" si="102"/>
        <v>89000</v>
      </c>
      <c r="K168" s="4">
        <f t="shared" si="102"/>
        <v>89000</v>
      </c>
      <c r="L168" s="4">
        <f t="shared" si="102"/>
        <v>89000</v>
      </c>
      <c r="M168" s="4">
        <f t="shared" si="102"/>
        <v>89000</v>
      </c>
      <c r="N168" s="4">
        <f t="shared" si="102"/>
        <v>89000</v>
      </c>
      <c r="O168" s="4">
        <f t="shared" si="102"/>
        <v>62000</v>
      </c>
      <c r="P168" s="4">
        <f t="shared" si="102"/>
        <v>62000</v>
      </c>
      <c r="Q168" s="16">
        <f t="shared" si="101"/>
        <v>899000</v>
      </c>
    </row>
    <row r="169" spans="1:17" x14ac:dyDescent="0.2">
      <c r="B169" t="s">
        <v>79</v>
      </c>
      <c r="E169" s="4">
        <f t="shared" ref="E169:P169" si="103">E161</f>
        <v>57158</v>
      </c>
      <c r="F169" s="4">
        <f t="shared" si="103"/>
        <v>57158</v>
      </c>
      <c r="G169" s="4">
        <f t="shared" si="103"/>
        <v>57158</v>
      </c>
      <c r="H169" s="4">
        <f t="shared" si="103"/>
        <v>57158</v>
      </c>
      <c r="I169" s="4">
        <f t="shared" si="103"/>
        <v>57158</v>
      </c>
      <c r="J169" s="4">
        <f t="shared" si="103"/>
        <v>57158</v>
      </c>
      <c r="K169" s="4">
        <f t="shared" si="103"/>
        <v>57158</v>
      </c>
      <c r="L169" s="4">
        <f t="shared" si="103"/>
        <v>57158</v>
      </c>
      <c r="M169" s="4">
        <f t="shared" si="103"/>
        <v>57158</v>
      </c>
      <c r="N169" s="4">
        <f t="shared" si="103"/>
        <v>57158</v>
      </c>
      <c r="O169" s="4">
        <f t="shared" si="103"/>
        <v>57158</v>
      </c>
      <c r="P169" s="4">
        <f t="shared" si="103"/>
        <v>57158</v>
      </c>
      <c r="Q169" s="16">
        <f t="shared" si="101"/>
        <v>685896</v>
      </c>
    </row>
    <row r="170" spans="1:17" ht="16" thickBot="1" x14ac:dyDescent="0.25"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16"/>
    </row>
    <row r="171" spans="1:17" ht="19" thickBot="1" x14ac:dyDescent="0.25">
      <c r="B171" s="52" t="s">
        <v>32</v>
      </c>
      <c r="C171" s="49"/>
      <c r="D171" s="49"/>
      <c r="E171" s="42">
        <f t="shared" ref="E171:P171" si="104">SUM(E168:E169)</f>
        <v>123158</v>
      </c>
      <c r="F171" s="42">
        <f t="shared" si="104"/>
        <v>123158</v>
      </c>
      <c r="G171" s="42">
        <f t="shared" si="104"/>
        <v>123158</v>
      </c>
      <c r="H171" s="42">
        <f t="shared" si="104"/>
        <v>123158</v>
      </c>
      <c r="I171" s="42">
        <f t="shared" si="104"/>
        <v>123158</v>
      </c>
      <c r="J171" s="42">
        <f t="shared" si="104"/>
        <v>146158</v>
      </c>
      <c r="K171" s="42">
        <f t="shared" si="104"/>
        <v>146158</v>
      </c>
      <c r="L171" s="42">
        <f t="shared" si="104"/>
        <v>146158</v>
      </c>
      <c r="M171" s="42">
        <f t="shared" si="104"/>
        <v>146158</v>
      </c>
      <c r="N171" s="42">
        <f t="shared" si="104"/>
        <v>146158</v>
      </c>
      <c r="O171" s="42">
        <f t="shared" si="104"/>
        <v>119158</v>
      </c>
      <c r="P171" s="42">
        <f t="shared" si="104"/>
        <v>119158</v>
      </c>
      <c r="Q171" s="45">
        <f t="shared" si="101"/>
        <v>1584896</v>
      </c>
    </row>
    <row r="172" spans="1:17" ht="16" thickBot="1" x14ac:dyDescent="0.25">
      <c r="Q172" s="13"/>
    </row>
    <row r="173" spans="1:17" ht="19" thickBot="1" x14ac:dyDescent="0.25">
      <c r="B173" s="52" t="s">
        <v>33</v>
      </c>
      <c r="C173" s="55"/>
      <c r="D173" s="55"/>
      <c r="E173" s="42">
        <f t="shared" ref="E173:P173" si="105">E165-E171</f>
        <v>17842</v>
      </c>
      <c r="F173" s="42">
        <f t="shared" si="105"/>
        <v>17842</v>
      </c>
      <c r="G173" s="42">
        <f t="shared" si="105"/>
        <v>17842</v>
      </c>
      <c r="H173" s="42">
        <f t="shared" si="105"/>
        <v>17842</v>
      </c>
      <c r="I173" s="42">
        <f t="shared" si="105"/>
        <v>17842</v>
      </c>
      <c r="J173" s="42">
        <f t="shared" si="105"/>
        <v>46092</v>
      </c>
      <c r="K173" s="42">
        <f t="shared" si="105"/>
        <v>46092</v>
      </c>
      <c r="L173" s="42">
        <f t="shared" si="105"/>
        <v>46092</v>
      </c>
      <c r="M173" s="42">
        <f t="shared" si="105"/>
        <v>46092</v>
      </c>
      <c r="N173" s="42">
        <f t="shared" si="105"/>
        <v>46092</v>
      </c>
      <c r="O173" s="42">
        <f t="shared" si="105"/>
        <v>9342</v>
      </c>
      <c r="P173" s="42">
        <f t="shared" si="105"/>
        <v>9342</v>
      </c>
      <c r="Q173" s="45">
        <f t="shared" si="101"/>
        <v>338354</v>
      </c>
    </row>
    <row r="174" spans="1:17" x14ac:dyDescent="0.2">
      <c r="A174" s="9"/>
      <c r="B174" s="9" t="s">
        <v>34</v>
      </c>
      <c r="C174" s="9"/>
      <c r="D174" s="9"/>
      <c r="E174" s="10">
        <f t="shared" ref="E174:Q174" si="106">E173/E165</f>
        <v>0.12653900709219859</v>
      </c>
      <c r="F174" s="10">
        <f t="shared" si="106"/>
        <v>0.12653900709219859</v>
      </c>
      <c r="G174" s="10">
        <f t="shared" si="106"/>
        <v>0.12653900709219859</v>
      </c>
      <c r="H174" s="10">
        <f t="shared" si="106"/>
        <v>0.12653900709219859</v>
      </c>
      <c r="I174" s="10">
        <f t="shared" si="106"/>
        <v>0.12653900709219859</v>
      </c>
      <c r="J174" s="10">
        <f t="shared" si="106"/>
        <v>0.23975032509752925</v>
      </c>
      <c r="K174" s="10">
        <f t="shared" si="106"/>
        <v>0.23975032509752925</v>
      </c>
      <c r="L174" s="10">
        <f t="shared" si="106"/>
        <v>0.23975032509752925</v>
      </c>
      <c r="M174" s="10">
        <f t="shared" si="106"/>
        <v>0.23975032509752925</v>
      </c>
      <c r="N174" s="10">
        <f t="shared" si="106"/>
        <v>0.23975032509752925</v>
      </c>
      <c r="O174" s="10">
        <f t="shared" si="106"/>
        <v>7.2700389105058369E-2</v>
      </c>
      <c r="P174" s="10">
        <f t="shared" si="106"/>
        <v>7.2700389105058369E-2</v>
      </c>
      <c r="Q174" s="17">
        <f t="shared" si="106"/>
        <v>0.17592824645781879</v>
      </c>
    </row>
    <row r="175" spans="1:17" x14ac:dyDescent="0.2">
      <c r="A175" s="9"/>
      <c r="B175" s="9"/>
      <c r="C175" s="9"/>
      <c r="D175" s="9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7"/>
    </row>
    <row r="176" spans="1:17" ht="18" x14ac:dyDescent="0.2">
      <c r="B176" s="52" t="s">
        <v>62</v>
      </c>
      <c r="Q176" s="13"/>
    </row>
    <row r="177" spans="2:17" ht="18" x14ac:dyDescent="0.2">
      <c r="B177" s="53"/>
      <c r="Q177" s="13"/>
    </row>
    <row r="178" spans="2:17" x14ac:dyDescent="0.2">
      <c r="B178" t="s">
        <v>35</v>
      </c>
      <c r="E178" s="26" t="e">
        <f>'Year 2'!E183</f>
        <v>#REF!</v>
      </c>
      <c r="F178" s="26" t="e">
        <f>E183</f>
        <v>#REF!</v>
      </c>
      <c r="G178" s="26" t="e">
        <f t="shared" ref="G178:P178" si="107">F183</f>
        <v>#REF!</v>
      </c>
      <c r="H178" s="26" t="e">
        <f t="shared" si="107"/>
        <v>#REF!</v>
      </c>
      <c r="I178" s="26" t="e">
        <f t="shared" si="107"/>
        <v>#REF!</v>
      </c>
      <c r="J178" s="26" t="e">
        <f t="shared" si="107"/>
        <v>#REF!</v>
      </c>
      <c r="K178" s="26" t="e">
        <f t="shared" si="107"/>
        <v>#REF!</v>
      </c>
      <c r="L178" s="26" t="e">
        <f t="shared" si="107"/>
        <v>#REF!</v>
      </c>
      <c r="M178" s="26" t="e">
        <f t="shared" si="107"/>
        <v>#REF!</v>
      </c>
      <c r="N178" s="26" t="e">
        <f t="shared" si="107"/>
        <v>#REF!</v>
      </c>
      <c r="O178" s="26" t="e">
        <f t="shared" si="107"/>
        <v>#REF!</v>
      </c>
      <c r="P178" s="26" t="e">
        <f t="shared" si="107"/>
        <v>#REF!</v>
      </c>
      <c r="Q178" s="16"/>
    </row>
    <row r="179" spans="2:17" x14ac:dyDescent="0.2">
      <c r="B179" t="s">
        <v>36</v>
      </c>
      <c r="E179" s="4">
        <f t="shared" ref="E179:P179" si="108">E165</f>
        <v>141000</v>
      </c>
      <c r="F179" s="4">
        <f t="shared" si="108"/>
        <v>141000</v>
      </c>
      <c r="G179" s="4">
        <f t="shared" si="108"/>
        <v>141000</v>
      </c>
      <c r="H179" s="4">
        <f t="shared" si="108"/>
        <v>141000</v>
      </c>
      <c r="I179" s="4">
        <f t="shared" si="108"/>
        <v>141000</v>
      </c>
      <c r="J179" s="4">
        <f t="shared" si="108"/>
        <v>192250</v>
      </c>
      <c r="K179" s="4">
        <f t="shared" si="108"/>
        <v>192250</v>
      </c>
      <c r="L179" s="4">
        <f t="shared" si="108"/>
        <v>192250</v>
      </c>
      <c r="M179" s="4">
        <f t="shared" si="108"/>
        <v>192250</v>
      </c>
      <c r="N179" s="4">
        <f t="shared" si="108"/>
        <v>192250</v>
      </c>
      <c r="O179" s="4">
        <f t="shared" si="108"/>
        <v>128500</v>
      </c>
      <c r="P179" s="4">
        <f t="shared" si="108"/>
        <v>128500</v>
      </c>
      <c r="Q179" s="16" t="e">
        <f>SUM(E179:P179)+E178</f>
        <v>#REF!</v>
      </c>
    </row>
    <row r="180" spans="2:17" x14ac:dyDescent="0.2">
      <c r="B180" t="s">
        <v>40</v>
      </c>
      <c r="E180" s="4" t="e">
        <f>E178+E179</f>
        <v>#REF!</v>
      </c>
      <c r="F180" s="4" t="e">
        <f t="shared" ref="F180:P180" si="109">F178+F179</f>
        <v>#REF!</v>
      </c>
      <c r="G180" s="4" t="e">
        <f t="shared" si="109"/>
        <v>#REF!</v>
      </c>
      <c r="H180" s="4" t="e">
        <f t="shared" si="109"/>
        <v>#REF!</v>
      </c>
      <c r="I180" s="4" t="e">
        <f t="shared" si="109"/>
        <v>#REF!</v>
      </c>
      <c r="J180" s="4" t="e">
        <f t="shared" si="109"/>
        <v>#REF!</v>
      </c>
      <c r="K180" s="4" t="e">
        <f t="shared" si="109"/>
        <v>#REF!</v>
      </c>
      <c r="L180" s="4" t="e">
        <f t="shared" si="109"/>
        <v>#REF!</v>
      </c>
      <c r="M180" s="4" t="e">
        <f t="shared" si="109"/>
        <v>#REF!</v>
      </c>
      <c r="N180" s="4" t="e">
        <f t="shared" si="109"/>
        <v>#REF!</v>
      </c>
      <c r="O180" s="4" t="e">
        <f t="shared" si="109"/>
        <v>#REF!</v>
      </c>
      <c r="P180" s="4" t="e">
        <f t="shared" si="109"/>
        <v>#REF!</v>
      </c>
      <c r="Q180" s="16" t="e">
        <f>SUM(E180:P180)+E179</f>
        <v>#REF!</v>
      </c>
    </row>
    <row r="181" spans="2:17" x14ac:dyDescent="0.2">
      <c r="B181" t="s">
        <v>37</v>
      </c>
      <c r="E181" s="4">
        <f t="shared" ref="E181:P181" si="110">E171</f>
        <v>123158</v>
      </c>
      <c r="F181" s="4">
        <f t="shared" si="110"/>
        <v>123158</v>
      </c>
      <c r="G181" s="4">
        <f t="shared" si="110"/>
        <v>123158</v>
      </c>
      <c r="H181" s="4">
        <f t="shared" si="110"/>
        <v>123158</v>
      </c>
      <c r="I181" s="4">
        <f t="shared" si="110"/>
        <v>123158</v>
      </c>
      <c r="J181" s="4">
        <f t="shared" si="110"/>
        <v>146158</v>
      </c>
      <c r="K181" s="4">
        <f t="shared" si="110"/>
        <v>146158</v>
      </c>
      <c r="L181" s="4">
        <f t="shared" si="110"/>
        <v>146158</v>
      </c>
      <c r="M181" s="4">
        <f t="shared" si="110"/>
        <v>146158</v>
      </c>
      <c r="N181" s="4">
        <f t="shared" si="110"/>
        <v>146158</v>
      </c>
      <c r="O181" s="4">
        <f t="shared" si="110"/>
        <v>119158</v>
      </c>
      <c r="P181" s="4">
        <f t="shared" si="110"/>
        <v>119158</v>
      </c>
      <c r="Q181" s="16">
        <f t="shared" ref="Q181" si="111">SUM(E181:P181)</f>
        <v>1584896</v>
      </c>
    </row>
    <row r="182" spans="2:17" ht="16" thickBot="1" x14ac:dyDescent="0.25"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8"/>
    </row>
    <row r="183" spans="2:17" ht="19" thickBot="1" x14ac:dyDescent="0.25">
      <c r="B183" s="52" t="s">
        <v>38</v>
      </c>
      <c r="C183" s="55"/>
      <c r="D183" s="55"/>
      <c r="E183" s="42" t="e">
        <f>E180-E181</f>
        <v>#REF!</v>
      </c>
      <c r="F183" s="42" t="e">
        <f t="shared" ref="F183:P183" si="112">(F178+F179)-F181</f>
        <v>#REF!</v>
      </c>
      <c r="G183" s="42" t="e">
        <f t="shared" si="112"/>
        <v>#REF!</v>
      </c>
      <c r="H183" s="42" t="e">
        <f t="shared" si="112"/>
        <v>#REF!</v>
      </c>
      <c r="I183" s="42" t="e">
        <f t="shared" si="112"/>
        <v>#REF!</v>
      </c>
      <c r="J183" s="42" t="e">
        <f t="shared" si="112"/>
        <v>#REF!</v>
      </c>
      <c r="K183" s="42" t="e">
        <f t="shared" si="112"/>
        <v>#REF!</v>
      </c>
      <c r="L183" s="42" t="e">
        <f t="shared" si="112"/>
        <v>#REF!</v>
      </c>
      <c r="M183" s="42" t="e">
        <f t="shared" si="112"/>
        <v>#REF!</v>
      </c>
      <c r="N183" s="42" t="e">
        <f t="shared" si="112"/>
        <v>#REF!</v>
      </c>
      <c r="O183" s="42" t="e">
        <f t="shared" si="112"/>
        <v>#REF!</v>
      </c>
      <c r="P183" s="42" t="e">
        <f t="shared" si="112"/>
        <v>#REF!</v>
      </c>
      <c r="Q183" s="56" t="e">
        <f>Q179-Q181</f>
        <v>#REF!</v>
      </c>
    </row>
  </sheetData>
  <mergeCells count="1">
    <mergeCell ref="E4:P4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e8515e-1bd1-4dad-b186-f5501aedf315">
      <Terms xmlns="http://schemas.microsoft.com/office/infopath/2007/PartnerControls"/>
    </lcf76f155ced4ddcb4097134ff3c332f>
    <TaxCatchAll xmlns="f837b63c-af39-47d5-831c-2cde6c63c99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EEBDD8760C03458F0231AAB29D6CB2" ma:contentTypeVersion="15" ma:contentTypeDescription="Create a new document." ma:contentTypeScope="" ma:versionID="af908f514413cb6d6b3db5c159e2492a">
  <xsd:schema xmlns:xsd="http://www.w3.org/2001/XMLSchema" xmlns:xs="http://www.w3.org/2001/XMLSchema" xmlns:p="http://schemas.microsoft.com/office/2006/metadata/properties" xmlns:ns2="f837b63c-af39-47d5-831c-2cde6c63c996" xmlns:ns3="1ce8515e-1bd1-4dad-b186-f5501aedf315" targetNamespace="http://schemas.microsoft.com/office/2006/metadata/properties" ma:root="true" ma:fieldsID="642870e14a3e9a96597c94f6941ef3a6" ns2:_="" ns3:_="">
    <xsd:import namespace="f837b63c-af39-47d5-831c-2cde6c63c996"/>
    <xsd:import namespace="1ce8515e-1bd1-4dad-b186-f5501aedf3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7b63c-af39-47d5-831c-2cde6c63c99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fc1d9c1-c33e-4f0d-a183-de5bf186710e}" ma:internalName="TaxCatchAll" ma:showField="CatchAllData" ma:web="f837b63c-af39-47d5-831c-2cde6c63c9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8515e-1bd1-4dad-b186-f5501aedf3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79994a5-f2dc-4e5c-83b5-9a78af4393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7A9CCD-4B72-4170-AAB5-B7287A6823B4}">
  <ds:schemaRefs>
    <ds:schemaRef ds:uri="http://schemas.microsoft.com/office/2006/metadata/properties"/>
    <ds:schemaRef ds:uri="http://schemas.microsoft.com/office/infopath/2007/PartnerControls"/>
    <ds:schemaRef ds:uri="1ce8515e-1bd1-4dad-b186-f5501aedf315"/>
    <ds:schemaRef ds:uri="f837b63c-af39-47d5-831c-2cde6c63c996"/>
  </ds:schemaRefs>
</ds:datastoreItem>
</file>

<file path=customXml/itemProps2.xml><?xml version="1.0" encoding="utf-8"?>
<ds:datastoreItem xmlns:ds="http://schemas.openxmlformats.org/officeDocument/2006/customXml" ds:itemID="{F6C2BA60-669F-4D7B-936C-AEC19CED7D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594683-FB0D-4958-A4AD-2EE238EE9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37b63c-af39-47d5-831c-2cde6c63c996"/>
    <ds:schemaRef ds:uri="1ce8515e-1bd1-4dad-b186-f5501aedf3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Forecast #1 </vt:lpstr>
      <vt:lpstr>Year 2</vt:lpstr>
      <vt:lpstr>Year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Mertel</dc:creator>
  <cp:lastModifiedBy>Corey Radman</cp:lastModifiedBy>
  <cp:lastPrinted>2022-03-15T18:34:31Z</cp:lastPrinted>
  <dcterms:created xsi:type="dcterms:W3CDTF">2021-12-22T13:08:17Z</dcterms:created>
  <dcterms:modified xsi:type="dcterms:W3CDTF">2022-10-26T17:30:02Z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0x0101006AEEBDD8760C03458F0231AAB29D6CB2</vt:lpwstr>
  </property>
</Properties>
</file>